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Korisnik\Desktop\disk d\My Documents\KRISTINA - UO za financije\JAVNA NABAVA 2022\OBN 23_22 LETOVANIĆ RADOVI\Za objavu\"/>
    </mc:Choice>
  </mc:AlternateContent>
  <bookViews>
    <workbookView xWindow="-105" yWindow="-105" windowWidth="23250" windowHeight="12570" firstSheet="11" activeTab="19"/>
  </bookViews>
  <sheets>
    <sheet name="PRIPREMNI" sheetId="2" r:id="rId1"/>
    <sheet name="BETONSKI " sheetId="15" r:id="rId2"/>
    <sheet name="ZIDARSKI " sheetId="16" r:id="rId3"/>
    <sheet name="IZOLATERSKI" sheetId="17" r:id="rId4"/>
    <sheet name="ESTRISI" sheetId="6" r:id="rId5"/>
    <sheet name="FASADERSKI" sheetId="7" r:id="rId6"/>
    <sheet name="TESARSKI" sheetId="8" r:id="rId7"/>
    <sheet name="KROVOPOKRIVAČKI" sheetId="9" r:id="rId8"/>
    <sheet name="LIMARSKI" sheetId="10" r:id="rId9"/>
    <sheet name="ZAVRŠNI" sheetId="11" r:id="rId10"/>
    <sheet name="REKAPITULACIJA GR" sheetId="12" r:id="rId11"/>
    <sheet name="GRIJANJE" sheetId="24" r:id="rId12"/>
    <sheet name="NASLOV" sheetId="25" r:id="rId13"/>
    <sheet name="NAPOMENA" sheetId="26" r:id="rId14"/>
    <sheet name="DEMONTAŽA" sheetId="27" r:id="rId15"/>
    <sheet name="ELEKTRORADOVVI" sheetId="28" r:id="rId16"/>
    <sheet name="EK_INSTALACIJA" sheetId="32" r:id="rId17"/>
    <sheet name="GROMOBRN" sheetId="29" r:id="rId18"/>
    <sheet name="ISPITIVANJE" sheetId="30" r:id="rId19"/>
    <sheet name="REKAPITULACIJA ELR" sheetId="31" r:id="rId20"/>
    <sheet name="UKUPNA REKAPITULACIJA" sheetId="33" r:id="rId21"/>
  </sheets>
  <definedNames>
    <definedName name="_xlnm.Print_Area" localSheetId="14">DEMONTAŽA!$A$1:$F$46</definedName>
    <definedName name="_xlnm.Print_Area" localSheetId="16">EK_INSTALACIJA!$A$1:$F$112</definedName>
    <definedName name="_xlnm.Print_Area" localSheetId="15">ELEKTRORADOVVI!$A$1:$F$244</definedName>
    <definedName name="_xlnm.Print_Area" localSheetId="11">GRIJANJE!$A$1:$F$166</definedName>
    <definedName name="_xlnm.Print_Area" localSheetId="17">GROMOBRN!$A$1:$F$45</definedName>
    <definedName name="_xlnm.Print_Area" localSheetId="18">ISPITIVANJE!$A$1:$F$47</definedName>
    <definedName name="_xlnm.Print_Area" localSheetId="13">NAPOMENA!$A$1:$I$47</definedName>
    <definedName name="_xlnm.Print_Area" localSheetId="12">NASLOV!$A$1:$I$43</definedName>
    <definedName name="_xlnm.Print_Area" localSheetId="19">'REKAPITULACIJA ELR'!$A$1:$F$44</definedName>
    <definedName name="_xlnm.Print_Area" localSheetId="20">'UKUPNA REKAPITULACIJA'!$A$1:$F$44</definedName>
    <definedName name="_xlnm.Print_Titles" localSheetId="11">GRIJANJE!$57:$57</definedName>
  </definedNames>
  <calcPr calcId="152511" iterateCount="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1" i="31" l="1"/>
  <c r="F4" i="31"/>
  <c r="F26" i="30"/>
  <c r="F34" i="29"/>
  <c r="F102" i="32"/>
  <c r="H19" i="11"/>
  <c r="H15" i="10"/>
  <c r="H14" i="9"/>
  <c r="H12" i="8"/>
  <c r="H12" i="7"/>
  <c r="H14" i="6"/>
  <c r="H19" i="17"/>
  <c r="H25" i="16"/>
  <c r="H29" i="15"/>
  <c r="H27" i="2"/>
  <c r="F156" i="24"/>
  <c r="F155" i="24"/>
  <c r="F154" i="24"/>
  <c r="F153" i="24"/>
  <c r="F152" i="24"/>
  <c r="F151" i="24"/>
  <c r="F150" i="24"/>
  <c r="F149" i="24"/>
  <c r="F146" i="24"/>
  <c r="F140" i="24"/>
  <c r="F133" i="24"/>
  <c r="F120" i="24"/>
  <c r="F91" i="24"/>
  <c r="F4" i="30"/>
  <c r="F7" i="30"/>
  <c r="F10" i="30"/>
  <c r="F14" i="30"/>
  <c r="F18" i="30"/>
  <c r="F20" i="30"/>
  <c r="F8" i="31"/>
  <c r="F6" i="27"/>
  <c r="F9" i="27"/>
  <c r="F12" i="27"/>
  <c r="F15" i="27"/>
  <c r="F18" i="27"/>
  <c r="F19" i="27"/>
  <c r="F20" i="27"/>
  <c r="F22" i="27"/>
  <c r="F28" i="27"/>
  <c r="F8" i="28"/>
  <c r="F11" i="28"/>
  <c r="F14" i="28"/>
  <c r="F15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5" i="28"/>
  <c r="F38" i="28"/>
  <c r="F41" i="28"/>
  <c r="F42" i="28"/>
  <c r="F43" i="28"/>
  <c r="F44" i="28"/>
  <c r="F45" i="28"/>
  <c r="F46" i="28"/>
  <c r="F47" i="28"/>
  <c r="F48" i="28"/>
  <c r="F54" i="28"/>
  <c r="F55" i="28"/>
  <c r="F56" i="28"/>
  <c r="F57" i="28"/>
  <c r="F58" i="28"/>
  <c r="F59" i="28"/>
  <c r="F62" i="28"/>
  <c r="F64" i="28"/>
  <c r="F78" i="28"/>
  <c r="F93" i="28"/>
  <c r="F107" i="28"/>
  <c r="F122" i="28"/>
  <c r="F136" i="28"/>
  <c r="F154" i="28"/>
  <c r="F167" i="28"/>
  <c r="F168" i="28"/>
  <c r="F173" i="28"/>
  <c r="F174" i="28"/>
  <c r="F175" i="28"/>
  <c r="F180" i="28"/>
  <c r="F181" i="28"/>
  <c r="F182" i="28"/>
  <c r="F186" i="28"/>
  <c r="F192" i="28"/>
  <c r="F198" i="28"/>
  <c r="F203" i="28"/>
  <c r="F204" i="28"/>
  <c r="F209" i="28"/>
  <c r="F210" i="28"/>
  <c r="F217" i="28"/>
  <c r="F220" i="28"/>
  <c r="F221" i="28"/>
  <c r="F222" i="28"/>
  <c r="F223" i="28"/>
  <c r="F228" i="28"/>
  <c r="F229" i="28"/>
  <c r="F232" i="28"/>
  <c r="F235" i="28"/>
  <c r="F5" i="31"/>
  <c r="F3" i="32"/>
  <c r="F5" i="32"/>
  <c r="F19" i="32"/>
  <c r="F26" i="32"/>
  <c r="F32" i="32"/>
  <c r="F33" i="32"/>
  <c r="F34" i="32"/>
  <c r="F35" i="32"/>
  <c r="F36" i="32"/>
  <c r="F37" i="32"/>
  <c r="F38" i="32"/>
  <c r="F39" i="32"/>
  <c r="F41" i="32"/>
  <c r="F42" i="32"/>
  <c r="F43" i="32"/>
  <c r="F45" i="32"/>
  <c r="F54" i="32"/>
  <c r="F57" i="32"/>
  <c r="F63" i="32"/>
  <c r="F65" i="32"/>
  <c r="F76" i="32"/>
  <c r="F77" i="32"/>
  <c r="F78" i="32"/>
  <c r="F82" i="32"/>
  <c r="F83" i="32"/>
  <c r="F84" i="32"/>
  <c r="F85" i="32"/>
  <c r="F86" i="32"/>
  <c r="F87" i="32"/>
  <c r="F90" i="32"/>
  <c r="F98" i="32"/>
  <c r="F6" i="31"/>
  <c r="F5" i="29"/>
  <c r="F6" i="29"/>
  <c r="F7" i="29"/>
  <c r="F8" i="29"/>
  <c r="F9" i="29"/>
  <c r="F10" i="29"/>
  <c r="F11" i="29"/>
  <c r="F12" i="29"/>
  <c r="F13" i="29"/>
  <c r="F14" i="29"/>
  <c r="F21" i="29"/>
  <c r="F22" i="29"/>
  <c r="F30" i="29"/>
  <c r="F7" i="31"/>
  <c r="F6" i="33"/>
  <c r="F59" i="24"/>
  <c r="F61" i="24"/>
  <c r="F62" i="24"/>
  <c r="F63" i="24"/>
  <c r="F64" i="24"/>
  <c r="F66" i="24"/>
  <c r="F67" i="24"/>
  <c r="F68" i="24"/>
  <c r="F69" i="24"/>
  <c r="F70" i="24"/>
  <c r="F71" i="24"/>
  <c r="F72" i="24"/>
  <c r="F73" i="24"/>
  <c r="F74" i="24"/>
  <c r="F76" i="24"/>
  <c r="F77" i="24"/>
  <c r="F78" i="24"/>
  <c r="F79" i="24"/>
  <c r="F80" i="24"/>
  <c r="F81" i="24"/>
  <c r="F82" i="24"/>
  <c r="F83" i="24"/>
  <c r="F84" i="24"/>
  <c r="F85" i="24"/>
  <c r="F86" i="24"/>
  <c r="F87" i="24"/>
  <c r="F88" i="24"/>
  <c r="F89" i="24"/>
  <c r="F90" i="24"/>
  <c r="F94" i="24"/>
  <c r="F96" i="24"/>
  <c r="F97" i="24"/>
  <c r="F98" i="24"/>
  <c r="F100" i="24"/>
  <c r="F101" i="24"/>
  <c r="F102" i="24"/>
  <c r="F104" i="24"/>
  <c r="F105" i="24"/>
  <c r="F106" i="24"/>
  <c r="F107" i="24"/>
  <c r="F108" i="24"/>
  <c r="F109" i="24"/>
  <c r="F111" i="24"/>
  <c r="F113" i="24"/>
  <c r="F114" i="24"/>
  <c r="F115" i="24"/>
  <c r="F116" i="24"/>
  <c r="F117" i="24"/>
  <c r="F118" i="24"/>
  <c r="F119" i="24"/>
  <c r="F128" i="24"/>
  <c r="F129" i="24"/>
  <c r="F130" i="24"/>
  <c r="F131" i="24"/>
  <c r="F132" i="24"/>
  <c r="F135" i="24"/>
  <c r="F136" i="24"/>
  <c r="F137" i="24"/>
  <c r="F138" i="24"/>
  <c r="F139" i="24"/>
  <c r="F5" i="33"/>
  <c r="H9" i="2"/>
  <c r="H11" i="2"/>
  <c r="H13" i="2"/>
  <c r="H15" i="2"/>
  <c r="H17" i="2"/>
  <c r="H19" i="2"/>
  <c r="H21" i="2"/>
  <c r="H6" i="12"/>
  <c r="H9" i="15"/>
  <c r="H13" i="15"/>
  <c r="H23" i="15"/>
  <c r="H7" i="12"/>
  <c r="H9" i="16"/>
  <c r="H12" i="16"/>
  <c r="H21" i="16"/>
  <c r="H8" i="12"/>
  <c r="H7" i="17"/>
  <c r="H10" i="17"/>
  <c r="H9" i="12"/>
  <c r="H9" i="6"/>
  <c r="H10" i="12"/>
  <c r="H5" i="7"/>
  <c r="H9" i="7"/>
  <c r="H11" i="12"/>
  <c r="H12" i="12"/>
  <c r="H7" i="9"/>
  <c r="H9" i="9"/>
  <c r="H13" i="12"/>
  <c r="H9" i="10"/>
  <c r="H12" i="10"/>
  <c r="H14" i="12"/>
  <c r="H8" i="11"/>
  <c r="H12" i="11"/>
  <c r="H13" i="11"/>
  <c r="H15" i="12"/>
  <c r="H16" i="12"/>
  <c r="F4" i="33"/>
  <c r="F11" i="33"/>
  <c r="F143" i="24"/>
  <c r="F144" i="24"/>
  <c r="F145" i="24"/>
  <c r="F12" i="33"/>
  <c r="F13" i="33"/>
  <c r="F12" i="31"/>
  <c r="F13" i="31"/>
</calcChain>
</file>

<file path=xl/sharedStrings.xml><?xml version="1.0" encoding="utf-8"?>
<sst xmlns="http://schemas.openxmlformats.org/spreadsheetml/2006/main" count="1033" uniqueCount="557">
  <si>
    <t xml:space="preserve">Modul za hidrauličko proširivanje regulatora , mogućnost hidrauličkog proširivanja do tri miješajuća kruga s trosmjernim ventilom te do maksimalno dva kolektorska polja ovisno o konfiguraciji sustava. 
Programiranje parametara krugova preko centralnog regulatora ili preko sobnog korektora  (2 kom). Modulu treba osigurati vlastito napajanje 230 V.
Opseg isporuke:
- modul
- standardni osjetnik  (4 komada)
- osjetnik kolektorskog polja  (1 komad)
Maks. Pogonski napon 230 V
Ukupna struja ≤ 4 A
Maks.niski napon 24 V 
Sigurnosni niski napon (ELV) 24 V
Vrsta priključka Y
Stupanj zaštite IP 20
Klasa zaštite I
Stupanj zaprljanosti 2
Temperatura okoline 0…60 ºC
Relativna vlažnost zraka 29…95 %
</t>
  </si>
  <si>
    <t xml:space="preserve">Posebne značajke:
− Mogućnost upravljanja sustavom pomoću mobilnih uređaja s Android i iOS operacijskim sustavima (uz dodatni modul )
− Regulator se može koristiti i kao sobni termostat (korektor) 
− Mogućnost programiranja vremenskih intervala za više krugova grijanja, zagrijavanje spremnika i recirkulacije tople vode
Pogonski napon: 24 V
Vrsta zaštite: IP 20
Klasa zaštite: III
Maksimalno dopuštena temperatura okoline: 50 °C
Minimalni prosječni presjek
- Priključni vod mrežnog napona (priključni kabel crpke ili miješalice) ≥ 1,5 mm2
- Kabeli osjetnika (niski napon) ≥ 0,75 mm2
Maksimalna duljina voda 
- Kabeli osjetnika ≤ 50 m
- Kabeli sabirnica ≤ 125 m
</t>
  </si>
  <si>
    <t>Za upravljanje sustavom  putem „pametnog“ mobilnog uređaja potrebno je ugraditi komunikacijski modul</t>
  </si>
  <si>
    <t>Podžbukni ormar, 1000</t>
  </si>
  <si>
    <t>Nadžbukni ormar, 560</t>
  </si>
  <si>
    <r>
      <t>Monoblok dizalice topline zrak/voda -vanjska jedinica 400V S3 s potpuno prirodnim rashladnim sredstvom R290. Grijanje, aktivno hlađenje te opcija pripreme PTV-a. Podna, zidna montaža  ili montaža na ravni krov. Moguća kombinacija dizalice topline s dodatnim izvorom topline (bivalentni rad) uz primjenu odgovarajućeg međuspremnika ogrjevne vode.  Integrirana visokoučinkovita cirkulacijska crpka (klasa A). Elektronski ekspanzijski ventil.  
Dimenzionirani napon "400 V (+10%/- 15%)
Nazivan snaga, maksimalna 8,00 kW 
Rashladno sredstvo, tip R290
Ogrjevna snaga, minimalno/maksimalno, A7/W35 5,40 … 15,0</t>
    </r>
    <r>
      <rPr>
        <b/>
        <sz val="10"/>
        <rFont val="Arial"/>
        <family val="2"/>
        <charset val="238"/>
      </rPr>
      <t>0</t>
    </r>
    <r>
      <rPr>
        <sz val="10"/>
        <rFont val="Arial"/>
        <family val="2"/>
        <charset val="238"/>
      </rPr>
      <t xml:space="preserve"> kW
Koeficijent iskoristivosti, COP, EN 14511, A7/W35 min 4,0
Rashladni učinak, A35/W18 max 11,00 kW
Rashladni učinak, minimalni/maksimalni A35/W7 4,30 … 12,00 kW
</t>
    </r>
    <r>
      <rPr>
        <b/>
        <sz val="10"/>
        <rFont val="Arial"/>
        <family val="2"/>
        <charset val="238"/>
      </rPr>
      <t xml:space="preserve">
</t>
    </r>
  </si>
  <si>
    <t xml:space="preserve"> Hidraulički modul s integriranim spremnikom za potrošnu toplu vodu zapremine min 185 litara. Integrirani električni grijač kao opcija potpore. Opsežan dodatni hidraulički pribor: pločasti izmjenjivač topline za odvajanje primarnog i sekundarnog kruga, međuspremnik ogrjevne/ rashladne vode, ekspanzijska posuda za PTV, set za  recirkulaciju, priključni set. Integrirana visokoučinkovita cirkulacijska crpka, automatski odzračni ventil, ekspanzijska posuda na strani grijanja., prekretni ventil (grijanje/topla voda), sigurnosni ventil, servisni ventili, manometar
</t>
  </si>
  <si>
    <t xml:space="preserve">Stupanj zaštite IP 10B
Dop. razlika u visini između vanjske i unutarnje jedinice ≤ 15 m
Zapremina unutarnje membranske ekspanzijske posude 15 l
Pogonski tlak, min. "0,05 MPa (0,50 bar)"
Pogonski tlak, maks. "0,3 MPa (3,0 bar)"
Maks. temp. polaznog voda pogona grijanja s kompresorom 75 ℃
Min. temperatura polaznog voda pogona hlađenja 7 ℃
Dopušteni medij u krugu odvajanja (dodatni pribor razdjelnog izmjenji- vača topline) Mješavina propilen glikola/vode
Sadržaj vode, spremnik tople vode min 185 l
Materijal spremnika tople vode Čelik, emajlirani
Izolacijski materijal spremnika tople vode Neopor
Zaštita od korozije Magnezijska zaštitna anoda
Pogonski tlak, maks. "1,0 MPa(10,0 bar)"
Temperatura spremnika dizalicom topline, maks. 70 ℃
Nazivan snaga, maksimalna 9,0 kW
Dimenzionirana struja maksimalna, 230 V 23,5 A
Dimenzionirana struja maksimalna, 400 V 13,6 A
</t>
  </si>
  <si>
    <t>Međuspremnik ogrjevne/rashladne vode 100lit u kombinaciji sa dizalicama topline . Međuspremnik je prikladan za grijanje i aktivno hlađenje te ima "A" oznaku energetske učinkovitost . Podna ili zidna montaža. 
Opseg isporuke uz spremnik:
1 uvodnik za osjetnik spremnika
1 spojni prijelaz za kabel
Izolacijske kapice za zatvaranje neiskorištenih priključaka
Tehnički podatci
Nazivni sadržaj 101 l
Materijal spremnika i priključaka Čelik
Područje tlaka vode 0,1 … 0,3 MPa (1,0 … 3,0 bar)
Maksimalna radna temperatura 95 ℃
Promjer hidrauličkih priključaka G1" 1/2
Promjer cijevi osjetnika G1/2</t>
  </si>
  <si>
    <t>Multifunkcionalna automatika sa regulacijom u ovisnosti o vanjskoj temperaturi , termostat s ugrađenim osjetnikom vlage za upravljanje sustavima grijanja, hlađenja, ventilacije i pripreme potrošne tople vode te solarnim sustavima.  Osnovnu regulaciju moguće je proširiti pomoću modula .Prvi modul  omogućuje upravljanje s dva kruga grijanja, ili kruga grijanja i upravljanje solarnim sustavom sa spremnikom . Drugi modul  omogućuje upravljanje s tri kruga grijanja s miješajućim ventilima te solarnim sustavom pripreme tople vode i potpore grijanju (ovisno o hidrauličkoj shemi i konfiguraciji modula). U kombinaciji s komunikacijskim modulom  sustavom je moguće upravljati putem pametnih telefona preko aplikacije dostupne za Android i iOS operacijske sustave,omogućava kombiniranje modula što osigurava maksimalno do 9 krugova grijanja/hlađenja s miješajućim ventilom te vođenje solarnog sustava.</t>
  </si>
  <si>
    <t>cijena-ukupno</t>
  </si>
  <si>
    <t xml:space="preserve">OPIS STAVKI:     Grijanje i hlađenje </t>
  </si>
  <si>
    <t>Br.</t>
  </si>
  <si>
    <t>Datum: 29.03.2022.</t>
  </si>
  <si>
    <t>Đuro Gaić, dipl.inž.stroj.</t>
  </si>
  <si>
    <t xml:space="preserve">        Projektant:</t>
  </si>
  <si>
    <t>Grijanje, hlađenje, PTV i ventilacija</t>
  </si>
  <si>
    <t>Troškovnik</t>
  </si>
  <si>
    <t>Broj projekta:             S-12/22</t>
  </si>
  <si>
    <t>Lokacija građevine:    Letovanić, Letovanić 25, k.č.br. 171/2, k.o. Letovanić</t>
  </si>
  <si>
    <t>Građevina:                Školska zgrada područne škole u Letovaniću</t>
  </si>
  <si>
    <r>
      <t xml:space="preserve">Naručitelj :               </t>
    </r>
    <r>
      <rPr>
        <b/>
        <sz val="10"/>
        <rFont val="Arial"/>
        <family val="2"/>
        <charset val="238"/>
      </rPr>
      <t xml:space="preserve">  </t>
    </r>
    <r>
      <rPr>
        <b/>
        <sz val="11"/>
        <rFont val="Arial"/>
        <family val="2"/>
        <charset val="238"/>
      </rPr>
      <t>OŠ "Mladost" Lekenik</t>
    </r>
    <r>
      <rPr>
        <sz val="11"/>
        <rFont val="Arial"/>
        <family val="2"/>
        <charset val="238"/>
      </rPr>
      <t>, Zagrebačka 25b, Lekenik</t>
    </r>
  </si>
  <si>
    <t>INVESTITOR:</t>
  </si>
  <si>
    <t>OŠ "Mladost" Lekenik</t>
  </si>
  <si>
    <t>Zagrebačka 25B, Lekenik</t>
  </si>
  <si>
    <t>GRAĐEVINA:</t>
  </si>
  <si>
    <t xml:space="preserve">ŠKOLSKA ZGRADA PODRUČNE </t>
  </si>
  <si>
    <t>ŠKOLE U LETOVANIĆU</t>
  </si>
  <si>
    <t>LOKACIJA:</t>
  </si>
  <si>
    <t xml:space="preserve">k.č.br. 171/2, k.o. Letovanić, </t>
  </si>
  <si>
    <t>Letovanić 125</t>
  </si>
  <si>
    <t>TROŠKOVNIK</t>
  </si>
  <si>
    <t>NAPOMENA</t>
  </si>
  <si>
    <t>I</t>
  </si>
  <si>
    <t>DEMONTAŽNI RADOVI</t>
  </si>
  <si>
    <t>II</t>
  </si>
  <si>
    <t>ELEKTRORADOVI</t>
  </si>
  <si>
    <t>III</t>
  </si>
  <si>
    <t>ELEKTRONIČKA KOMUNIKACIJSKA INSTALACIJA</t>
  </si>
  <si>
    <t>IV</t>
  </si>
  <si>
    <t>SUSTAV ZAŠTITE OD DJELOVANJA MUNJE</t>
  </si>
  <si>
    <t>V</t>
  </si>
  <si>
    <t>ISPITIVANJE, ATESTI, DOKUMENTACIJA</t>
  </si>
  <si>
    <t>VI</t>
  </si>
  <si>
    <t>REKAPITULACIJA</t>
  </si>
  <si>
    <t>Dejan Radaković mag.ing.el.</t>
  </si>
  <si>
    <t>NAPOMENE</t>
  </si>
  <si>
    <t>Napomene:</t>
  </si>
  <si>
    <t>Cijena za svaku točku ovog troškovnika mora obuhvatiti dobavu,</t>
  </si>
  <si>
    <t>montažu, spajanje, po potrebi uzemljenje, te dovođenje u stanje</t>
  </si>
  <si>
    <t>potpune funkcionalnosti.</t>
  </si>
  <si>
    <t>U cijenu također uračunati sav potreban spojni, montažni,</t>
  </si>
  <si>
    <t>pridržni i ostali materijal potreban za potpuno funkcioniranje</t>
  </si>
  <si>
    <t>i tehničku ispravnost.</t>
  </si>
  <si>
    <t>Radeći ponudu obavezno pročitati tehnički opis i pregledati nacrte.</t>
  </si>
  <si>
    <t>Izvođač je dužan uskladiti projektnu dokumentaciju sa stvarno</t>
  </si>
  <si>
    <t>izvedenim stanjem, te istu isporučiti investitoru u 3 primjerka.</t>
  </si>
  <si>
    <t>Ponuđač radova mora ponuditi sve stavke iz ovog</t>
  </si>
  <si>
    <t>Sva oprema može se zamijeniti jednakovrijednom</t>
  </si>
  <si>
    <t>opremom</t>
  </si>
  <si>
    <t>Sječenje kabela izvesti na licu mjesta nakon izmjerene stvarne</t>
  </si>
  <si>
    <t>dužine trase.</t>
  </si>
  <si>
    <t>Po dovršetku radova Naručitelju obavezno predati Projekt izvedenog stanja,</t>
  </si>
  <si>
    <t>građevinski dnevnik, zapisnike o primopredaji, Ateste ugrađene opreme</t>
  </si>
  <si>
    <t>i Uvjerenje o izvršenim mjerenjima.</t>
  </si>
  <si>
    <t>Navedenu dokumentaciju (ako nije specificirana u gornjim stavkama)</t>
  </si>
  <si>
    <t>uključiti u cijenu izvođenja radova.</t>
  </si>
  <si>
    <t>I.  DEMONTAŽNI RADOVI</t>
  </si>
  <si>
    <t>Dovođenje u beznaponsko stanje predmetne građevine</t>
  </si>
  <si>
    <t>te provjera beznaponskog stanja u razvodnom ormaru</t>
  </si>
  <si>
    <t>unutar  i izvan građevine.</t>
  </si>
  <si>
    <t>Demontaža napojnih kabela:</t>
  </si>
  <si>
    <t>-od KPMO-a do razvodnog ormara u građevini. (cca 10m)</t>
  </si>
  <si>
    <t xml:space="preserve">Demontaža razvodnog ormara u prostoru građevine u kompletu </t>
  </si>
  <si>
    <t>sa svom opremom. (cca 2kom)</t>
  </si>
  <si>
    <t>Demontaža podžbuknih napojnih kabela u kompletu sa zaštitnim</t>
  </si>
  <si>
    <t>(instalacijskim) cijevima. (cca 500m)</t>
  </si>
  <si>
    <t>Demontaža elektroopreme kao što su:</t>
  </si>
  <si>
    <t>-prekidači (cca 20 kom)</t>
  </si>
  <si>
    <t>-rasvjetna tijela (cca 30 kom)</t>
  </si>
  <si>
    <t>-priključnice (cca 30 kom)</t>
  </si>
  <si>
    <t>Demontaža postojećeg sustava zaštite od djelovanja munje</t>
  </si>
  <si>
    <t>(hvataljke, krovni nosači, sljemenski nosači, odvodi)</t>
  </si>
  <si>
    <t>Demontažni radovi ukupno:</t>
  </si>
  <si>
    <t>Elektro radovi, ukupno:</t>
  </si>
  <si>
    <t>h</t>
  </si>
  <si>
    <t>prolaz kabela te smještaj ormara i elektroopreme (radnih sati)</t>
  </si>
  <si>
    <t>Građevinska ispomoć u vidu izrade proboja za polaganje i</t>
  </si>
  <si>
    <t>-križna spojnica</t>
  </si>
  <si>
    <r>
      <t xml:space="preserve">-nehrđajući čelik </t>
    </r>
    <r>
      <rPr>
        <sz val="10"/>
        <color indexed="8"/>
        <rFont val="Calibri"/>
        <family val="2"/>
      </rPr>
      <t>ø</t>
    </r>
    <r>
      <rPr>
        <sz val="11"/>
        <color indexed="8"/>
        <rFont val="Times New Roman"/>
        <family val="1"/>
        <charset val="238"/>
      </rPr>
      <t xml:space="preserve">10mm </t>
    </r>
  </si>
  <si>
    <t>postojeći dozemni vod, te spajanje sa GIP-om, KPMO-om.</t>
  </si>
  <si>
    <r>
      <t xml:space="preserve">Dobava, polaganje i spajanje nehrđajućeg čelika </t>
    </r>
    <r>
      <rPr>
        <sz val="10"/>
        <rFont val="Calibri"/>
        <family val="2"/>
      </rPr>
      <t>ø</t>
    </r>
    <r>
      <rPr>
        <sz val="11"/>
        <rFont val="Times New Roman"/>
        <family val="1"/>
      </rPr>
      <t>10mm</t>
    </r>
    <r>
      <rPr>
        <sz val="10"/>
        <rFont val="Times New Roman"/>
        <family val="1"/>
        <charset val="238"/>
      </rPr>
      <t xml:space="preserve"> na </t>
    </r>
  </si>
  <si>
    <t>Spojiti sve metalne instalacije na ulazu u građevinu</t>
  </si>
  <si>
    <r>
      <t>-H07V-K ZŽ  10mm</t>
    </r>
    <r>
      <rPr>
        <vertAlign val="superscript"/>
        <sz val="10"/>
        <color indexed="8"/>
        <rFont val="Times New Roman"/>
        <family val="1"/>
      </rPr>
      <t>2</t>
    </r>
    <r>
      <rPr>
        <sz val="10"/>
        <color indexed="8"/>
        <rFont val="Times New Roman"/>
        <family val="1"/>
        <charset val="238"/>
      </rPr>
      <t xml:space="preserve"> (prema razvodnim ormarima)</t>
    </r>
  </si>
  <si>
    <r>
      <t>-H07V-K ZŽ  6mm</t>
    </r>
    <r>
      <rPr>
        <vertAlign val="superscript"/>
        <sz val="10"/>
        <color indexed="8"/>
        <rFont val="Times New Roman"/>
        <family val="1"/>
      </rPr>
      <t>2</t>
    </r>
    <r>
      <rPr>
        <sz val="10"/>
        <color indexed="8"/>
        <rFont val="Times New Roman"/>
        <family val="1"/>
        <charset val="238"/>
      </rPr>
      <t xml:space="preserve"> (prema BD-u i SPD-TV-u, metalnoj ogradi)</t>
    </r>
  </si>
  <si>
    <r>
      <t xml:space="preserve">-sabirnica za prihvat vodiča </t>
    </r>
    <r>
      <rPr>
        <sz val="10"/>
        <color indexed="8"/>
        <rFont val="Calibri"/>
        <family val="2"/>
      </rPr>
      <t>ø</t>
    </r>
    <r>
      <rPr>
        <sz val="10"/>
        <color indexed="8"/>
        <rFont val="Times New Roman"/>
        <family val="1"/>
        <charset val="238"/>
      </rPr>
      <t>10mm i trake FeZn 30x4mm</t>
    </r>
  </si>
  <si>
    <t>-kutija GIP</t>
  </si>
  <si>
    <t>Dobava materijala i izrada glavnog izjednačenja potencijala</t>
  </si>
  <si>
    <t>-H07V-K ZŽ 6mm²</t>
  </si>
  <si>
    <t>Kabel se polaže podžbukno u PVC cijev (uračunato u cijenu)</t>
  </si>
  <si>
    <t>u pripadajućeg razvodnog ormara u građevini.</t>
  </si>
  <si>
    <t>gore navedenoj specifikaciji sa spajanjem na zaštitnu sabirnicu</t>
  </si>
  <si>
    <t>povezivanje kutije za izjednačenje potencijala u građevini prema</t>
  </si>
  <si>
    <t xml:space="preserve">Dobava, montaža i spajanje kabela H07V-K ZŽ 6mm² za </t>
  </si>
  <si>
    <t>-H07V-K ZŽ  4mm² u instalacijsku cijev (uračunato u cijenu)</t>
  </si>
  <si>
    <t>-spojnice/obujmice</t>
  </si>
  <si>
    <t>kotlovnice prema specifikaciji:</t>
  </si>
  <si>
    <t xml:space="preserve">potencijala metalnih masa unutar sanitarnih prostora i </t>
  </si>
  <si>
    <t>Dobava, montaža i spajanje elemenata za izjednačenje</t>
  </si>
  <si>
    <t>-stezaljka (komplet)</t>
  </si>
  <si>
    <t>-kutija</t>
  </si>
  <si>
    <t>u sanitarnim prostorima i kotlovnici.</t>
  </si>
  <si>
    <t>Dobava, montaža i spajanje kutije za izjednačenje potencijala</t>
  </si>
  <si>
    <t>grijanja (cca. 8 izvoda)</t>
  </si>
  <si>
    <t>-rasvjeta ogledala, napa, ventilacija, dizalica topline, razdjelnik</t>
  </si>
  <si>
    <t>Izrada fiksnog izvoda te spajanja opreme:</t>
  </si>
  <si>
    <t>u kompletu s nosačem ovira, ukrasnim okvirom i sljepim modulima.</t>
  </si>
  <si>
    <t>Modularna HDMI spojna utičnica s kabelom duljine 15cm,</t>
  </si>
  <si>
    <t>Podžbukna kutija za prihvat 4 modula. (min. širine 132mm)</t>
  </si>
  <si>
    <t>prema specifikaciji:</t>
  </si>
  <si>
    <t>Dobava, montaža i postavljanje HDMI priključnice na zid</t>
  </si>
  <si>
    <t>Napomena: Pametnu ploču/TV nabavlja investitor.</t>
  </si>
  <si>
    <t>priključnicu.</t>
  </si>
  <si>
    <t>Kabel se spaja u zidu na odgovarajuću podžbuknu</t>
  </si>
  <si>
    <t xml:space="preserve">HDMI kabel dužine 10m </t>
  </si>
  <si>
    <t>HDMI priključnice na zidu i pametne ploče/TV-a.</t>
  </si>
  <si>
    <t xml:space="preserve">Dobava, montaža i spajanje kabela za povezivanje </t>
  </si>
  <si>
    <t>-16A, 250V, 2P+E, IP44, sa poklopcem</t>
  </si>
  <si>
    <t>-16A, 250V, 2P+E sa zaštitom za djecu</t>
  </si>
  <si>
    <t>-16A, 250V, 2P+E</t>
  </si>
  <si>
    <t>u kompletu s nosačem i dekorativnim okvirom:</t>
  </si>
  <si>
    <t xml:space="preserve">Dobava i montaža modularne priključnice jednofazne, </t>
  </si>
  <si>
    <t xml:space="preserve">Montažu sklopki izvesti na visini 1,2m </t>
  </si>
  <si>
    <t>- serijska 10A, 250V</t>
  </si>
  <si>
    <t>- izmjenična 10A, 250V</t>
  </si>
  <si>
    <t>- isklopna 10A, 250V</t>
  </si>
  <si>
    <t>u kompletu s nosačem i dekorativnim okvirom.</t>
  </si>
  <si>
    <t xml:space="preserve">Dobava, montaža i spajanje modularnih sklopki, </t>
  </si>
  <si>
    <t>kontaktom, 10A, 250V, IP 44</t>
  </si>
  <si>
    <t xml:space="preserve">Dobava, montaža i spajanje ručnog javljač požara, sa preklopnim </t>
  </si>
  <si>
    <t>Dobava, montaža i spajanje stropnog nadgradnog rasvjetnog tijela protupanične rasvjete sa  piktogramom smjer ''izlaz dolje'', IP zaštite 65, kućišta izrađenog od bijelog polikarbonata s transparentnim polikarbonatnim pokrovom i pleksiglasom, svjetiljka se koristi za označavanje smjera evakuacije, 220÷240VAC/50÷60Hz napajanje, elektronička predspojna naprava sa vlastitim napajanjem, sa inverterom za nužnu rasvjetu u pripravnom modu rada i hermetički zatvorenom hibridnom (NiMH) baterijom autonomije 1h, sa funkcijom autotesta, s elektronskom zaštitom protiv potpunog pražnjenja baterije, 2P+T priključne stezaljke za max. presjek kabela 2.5mm². Udaljenost uočavanja VD 25m. Instalirane max. snage sustava rasvjete 4W. Jamstvo na proizvod: Ne manje od 2 godine.</t>
  </si>
  <si>
    <t>Jamstvo na proizvod: Ne manje od 7 godina.</t>
  </si>
  <si>
    <t>IP zaštita (min): 66</t>
  </si>
  <si>
    <t>Blještanje (UGR - max): 22.1</t>
  </si>
  <si>
    <t>Iskoristivost (LOR - min): 89.3 %</t>
  </si>
  <si>
    <t>Efikasnost svjetiljke (LEF - min): 118 lm/W</t>
  </si>
  <si>
    <t>Ukupna snaga (P - max): 27.4 W</t>
  </si>
  <si>
    <t>Ukupni svjetlosni tok (φ - min): 3244 lm</t>
  </si>
  <si>
    <t xml:space="preserve">Okvirne dimenzije svjetiljke (od - do): L 1272 - 1282 mm, W 96 - 106 mm, H 79 - 89 mm </t>
  </si>
  <si>
    <t>Predspojna sprava: strujno upravljiva, konstantnog izlaza (FO), smještena u kućištu svjetiljke</t>
  </si>
  <si>
    <t>Temperatura boje svjetla (od - do) (CCT), odziv boje (RA): 3950 - 4050 K, (±100K), Ra&gt;80</t>
  </si>
  <si>
    <t>Izvor: PCB LED moduli velikog svjetlosnog toka, SMD LED srednje snage, SDMC≤3</t>
  </si>
  <si>
    <t xml:space="preserve">Dobava, montaža i spajanje stropne nadgradne, direktne svjetiljke, izrađene od polikarbonata sa satiniranim opal polikarbonatnim difuzorm (SOP). </t>
  </si>
  <si>
    <t>IP zaštita (min): 43</t>
  </si>
  <si>
    <t>Blještanje (UGR - max): 16.2</t>
  </si>
  <si>
    <t>Iskoristivost (LOR - min): 75.5 %</t>
  </si>
  <si>
    <t>Efikasnost svjetiljke (LEF - min): 134 lm/W</t>
  </si>
  <si>
    <t>Ukupna snaga (P - max): 17.5 W</t>
  </si>
  <si>
    <t>Ukupni svjetlosni tok (φ - min): 2356 lm</t>
  </si>
  <si>
    <t xml:space="preserve">Okvirne dimenzije ugradnje (od - do): L 575 - 585 mm, W 575 - 585 mm, H 115 - 125 mm </t>
  </si>
  <si>
    <t xml:space="preserve">Okvirne dimenzije svjetiljke (od - do): L 592 - 602 mm, W 592 - 602 mm, H 90 - 100 mm </t>
  </si>
  <si>
    <t>Predspojna sprava: strujno upravljiva, konstantnog izlaza (FO), s Inverterom i lokalnom baterijom autonomije 1h, smještena u kućištu svjetiljke</t>
  </si>
  <si>
    <t xml:space="preserve">Dobava, montaža i spajanje stropne ugradne, direktne svjetiljke, izrađene od dekapiranog čelika, elektrostatski plastificiranog s prizmatičnim PMMA difuzorom (PR). U kompletu sa svjetiljkom dolazi pribor za ugradnju u spušteni strop. </t>
  </si>
  <si>
    <t>Blještanje (UGR - max): 17.1</t>
  </si>
  <si>
    <t>Efikasnost svjetiljke (LEF - min): 130 lm/W</t>
  </si>
  <si>
    <t>Ukupna snaga (P - max): 26.6 W</t>
  </si>
  <si>
    <t>Ukupni svjetlosni tok (φ - min): 3479 lm</t>
  </si>
  <si>
    <t>Dobava, montaža i spajanje stropne ugradne, direktne svjetiljke, izrađene od dekapiranog čelika, elektrostatski plastificiranog s prizmatičnim PMMA difuzorom (PR). U kompletu sa svjetiljkom dolazi pribor za ugradnju u spušteni strop.</t>
  </si>
  <si>
    <t>Blještanje (UGR - max): 18.5</t>
  </si>
  <si>
    <t>Iskoristivost (LOR - min): 100 %</t>
  </si>
  <si>
    <t>Efikasnost svjetiljke (LEF - min): 126 lm/W</t>
  </si>
  <si>
    <t>Ukupna snaga (P - max): 38.5 W</t>
  </si>
  <si>
    <t>Ukupni svjetlosni tok (φ - min): 4874 lm</t>
  </si>
  <si>
    <t xml:space="preserve">Dobava, montaža i spajanje stropne ugradne, direktne svjetiljke, izrađene od dekapiranog čelika, elektrostatski plastificiranog s prizmatičnim PMMA difuzorom (PR). U kompletu sa svjetiljkom isporučuje se pribor za ugradnju u spušteni strop. </t>
  </si>
  <si>
    <t>Blještanje (UGR - max): 21.8</t>
  </si>
  <si>
    <t>Efikasnost svjetiljke (LEF - min): 148 lm/W</t>
  </si>
  <si>
    <t>Ukupna snaga (P - max): 13.8 W</t>
  </si>
  <si>
    <t>Ukupni svjetlosni tok (φ - min): 2050 lm</t>
  </si>
  <si>
    <t xml:space="preserve">Okvirne dimenzije svjetiljke (od - do): φ 280 - 290 mm, H 98 - 108 mm </t>
  </si>
  <si>
    <t xml:space="preserve">izrađene od polikarbonata s opalnim polikarbonatnim difuzorom (OP). </t>
  </si>
  <si>
    <t xml:space="preserve">Dobava, montaža i spajanje stropne nadgradne, direktne svjetiljke, </t>
  </si>
  <si>
    <t>-zidna 15W, 1500lm, 830, IP44 (vanjska rasvjeta)</t>
  </si>
  <si>
    <t>Dobava, montaža i spajanje LED svjetiljke:</t>
  </si>
  <si>
    <r>
      <t>-NYY-J 3x1,5 mm</t>
    </r>
    <r>
      <rPr>
        <vertAlign val="superscript"/>
        <sz val="10"/>
        <color indexed="8"/>
        <rFont val="Times New Roman"/>
        <family val="1"/>
      </rPr>
      <t>2</t>
    </r>
  </si>
  <si>
    <r>
      <t>-NYY-J 3x2,5 mm</t>
    </r>
    <r>
      <rPr>
        <vertAlign val="superscript"/>
        <sz val="10"/>
        <color indexed="8"/>
        <rFont val="Times New Roman"/>
        <family val="1"/>
      </rPr>
      <t>2</t>
    </r>
  </si>
  <si>
    <r>
      <t>-NYY-J 4x1,5 mm</t>
    </r>
    <r>
      <rPr>
        <vertAlign val="superscript"/>
        <sz val="10"/>
        <color indexed="8"/>
        <rFont val="Times New Roman"/>
        <family val="1"/>
      </rPr>
      <t>2</t>
    </r>
  </si>
  <si>
    <r>
      <t>-NYY-J 5x2,5 mm</t>
    </r>
    <r>
      <rPr>
        <vertAlign val="superscript"/>
        <sz val="10"/>
        <color indexed="8"/>
        <rFont val="Times New Roman"/>
        <family val="1"/>
      </rPr>
      <t>2</t>
    </r>
  </si>
  <si>
    <r>
      <t>-NYY-J 5x6 mm</t>
    </r>
    <r>
      <rPr>
        <vertAlign val="superscript"/>
        <sz val="10"/>
        <color indexed="8"/>
        <rFont val="Times New Roman"/>
        <family val="1"/>
      </rPr>
      <t>2</t>
    </r>
  </si>
  <si>
    <r>
      <t>-NYY-J 5x10 mm</t>
    </r>
    <r>
      <rPr>
        <vertAlign val="superscript"/>
        <sz val="10"/>
        <color indexed="8"/>
        <rFont val="Times New Roman"/>
        <family val="1"/>
      </rPr>
      <t>2</t>
    </r>
  </si>
  <si>
    <t>kako slijedi:</t>
  </si>
  <si>
    <t>polaganje kabela u instalacijske cijevi (uračunate u cijenu),</t>
  </si>
  <si>
    <t>Dobava i polaganje napojnih kabela sa izradom utora u zidu/podu i</t>
  </si>
  <si>
    <t>-ormar ožičiti, elemente označiti</t>
  </si>
  <si>
    <t>-ostali sitni materijal i pribor (vodiči, stopice, stezaljke)</t>
  </si>
  <si>
    <t>- N i PE sabirnica</t>
  </si>
  <si>
    <t>-minijaturni automatski prekidač C10A, 1P, 10kA</t>
  </si>
  <si>
    <t>-minijaturni automatski prekidač C16A, 1P, 10kA</t>
  </si>
  <si>
    <t>-minijaturni automatski prekidač C25A, 3P, 10kA</t>
  </si>
  <si>
    <t>-zaštitni uređaj diferencijalne struje RCD 40/0,03A, 4P</t>
  </si>
  <si>
    <t>-distributivni blok 125A, 4P</t>
  </si>
  <si>
    <t xml:space="preserve"> indikatorom funkcije</t>
  </si>
  <si>
    <t>i TT mreže, 10kA (8/20) ugrađen termički osigurač, s optičkim</t>
  </si>
  <si>
    <t xml:space="preserve">-odvodnik prenapona 3-polni + NPE 280V, prikladan za TN-S </t>
  </si>
  <si>
    <t>U razvodni ormar ugraditi:</t>
  </si>
  <si>
    <t>u kompletu sa svom opremom (vrata, slijepi poklopci…)</t>
  </si>
  <si>
    <t>18x3, (54) modula, podžbukna ugradnja</t>
  </si>
  <si>
    <t>Dobava i montaža razvodnog ormara poz. R1.1</t>
  </si>
  <si>
    <t>-minijaturni automatski prekidač C6A, 1P, 10kA</t>
  </si>
  <si>
    <t>-minijaturni automatski prekidač C16A, 3P, 10kA</t>
  </si>
  <si>
    <t>-minijaturni automatski prekidač C20A, 3P, 10kA</t>
  </si>
  <si>
    <t>u kompletu s naponskim okidačem (MX) 230V</t>
  </si>
  <si>
    <t>-minijaturni automatski prekidač C40A, 3P, 10kA</t>
  </si>
  <si>
    <t>pogrešnog spajanja</t>
  </si>
  <si>
    <t xml:space="preserve">izmjenjivih uložaka sa zaštitom od vibracija i zaštitom od </t>
  </si>
  <si>
    <t xml:space="preserve">optičkim prikazom funkcije, mehanizam za zaključavanje </t>
  </si>
  <si>
    <t xml:space="preserve">ukupno, modularni utični odvodnik s termičkim osiguračem i </t>
  </si>
  <si>
    <t>kapacitet odvodnje 12,5 kA (10/350) po polu i do 50kA (10/350)</t>
  </si>
  <si>
    <t>-kombinirani odvodnik struje munje tip 1+2, 3-polni s NPE, 280V</t>
  </si>
  <si>
    <t>-ograničavalo strujnog  opterećenja, 20, 20, 25A, 1P (ugradnja)</t>
  </si>
  <si>
    <t>18x4, (72) modula, uzidni</t>
  </si>
  <si>
    <t>Dobava i montaža razvodnog ormara poz. R0.1</t>
  </si>
  <si>
    <t>-ožičenje ormara, elemente označiti (komplet)</t>
  </si>
  <si>
    <t>ne nuditi</t>
  </si>
  <si>
    <t>-umetci NVO 00 35 A</t>
  </si>
  <si>
    <t>-podnožje osigurača NP-00/III</t>
  </si>
  <si>
    <t>-brojilo radne energije, 3F</t>
  </si>
  <si>
    <t>poz. KPMO. U KPMO se nalazi postojeća oprema:</t>
  </si>
  <si>
    <t>Radovi na postojećem kućnom priključno mjernog ormara</t>
  </si>
  <si>
    <t>II. ELEKTRORADOVI</t>
  </si>
  <si>
    <t>IV.  SUSTAV ZAŠTITE OD DJELOVANJA MUNJE</t>
  </si>
  <si>
    <t>Dobava i montaža materijala</t>
  </si>
  <si>
    <t>za izradu hvataljki i odvoda:</t>
  </si>
  <si>
    <t>-okrugli vodič od nehrđajućeg čelika, ø8mm</t>
  </si>
  <si>
    <t>-krovni nosač</t>
  </si>
  <si>
    <t>-sljemenski nosač</t>
  </si>
  <si>
    <t xml:space="preserve">-mjerna križna spojnica </t>
  </si>
  <si>
    <t>-zidni mjerni ormar</t>
  </si>
  <si>
    <t xml:space="preserve">-križna spojnica </t>
  </si>
  <si>
    <t xml:space="preserve">-obujmica za oluk </t>
  </si>
  <si>
    <t xml:space="preserve">-žljebna spojnica </t>
  </si>
  <si>
    <t>-odkapnik</t>
  </si>
  <si>
    <t>-loveća palica l=3,5m zajedno s pričvršćujućim kompletom</t>
  </si>
  <si>
    <t xml:space="preserve"> za zaštitu antena</t>
  </si>
  <si>
    <t xml:space="preserve">Krovni nosači montiraju se na  međusobnoj </t>
  </si>
  <si>
    <t>udaljenosti od 75 cm</t>
  </si>
  <si>
    <t xml:space="preserve">Dobava, polaganje i spajanje okruglog vodiča za izradu </t>
  </si>
  <si>
    <t>izvoda na GIP-u, metalnoj ogradi, olucima.</t>
  </si>
  <si>
    <t>-okrugli vodič od nehrđajućeg čelika, ø10mm</t>
  </si>
  <si>
    <t>Izrada rova za polaganje (u zelenoj površini)</t>
  </si>
  <si>
    <t>nehrđajučeg čelika što uključuje:</t>
  </si>
  <si>
    <t xml:space="preserve">Iskoličenje trase ručni i strojni iskop rova </t>
  </si>
  <si>
    <t xml:space="preserve">te odlaganje zemlje sa strane rova, ugradnja </t>
  </si>
  <si>
    <t>okruglog vodiča, zatrpavanje rova zemljom iz iskopa</t>
  </si>
  <si>
    <t>u slojevimam, te snimanje trase prije zatrpavanja.</t>
  </si>
  <si>
    <t>Rov je širine 40-60cm i dubine 80cm.</t>
  </si>
  <si>
    <t>Sustav zaštite od djelovanja munje i uzemljenje, ukupno:</t>
  </si>
  <si>
    <t>V.  ISPITIVANJE, ATESTI, DOKUMENTACIJA</t>
  </si>
  <si>
    <t>Ispitivanje EK instalacije s izradom svih pismenih</t>
  </si>
  <si>
    <t>protokola.</t>
  </si>
  <si>
    <t xml:space="preserve">Ispitivanje antenskog sustava s izradom svih pismenih </t>
  </si>
  <si>
    <t xml:space="preserve">Ispitivanje rasvijetljenosti prostora (opća i nužna), sva potrebna </t>
  </si>
  <si>
    <t>mjerenja te izrada protokola o mjerenju.</t>
  </si>
  <si>
    <t>Ispitivanje sustava zaštite od munje prema Tehničkom propisu</t>
  </si>
  <si>
    <t>za sustave zaštite od djelovanja munje na građevinama (RH NN</t>
  </si>
  <si>
    <t>br. 87/08 i 33/10), izdavanje izvještaja te izrade revizijske knjige</t>
  </si>
  <si>
    <t>Izrada dokumentacije izvedenog stanja u tri primjeraka.</t>
  </si>
  <si>
    <t>(elektroinstalacije, elektronička komunikacijska instalacija)</t>
  </si>
  <si>
    <t>Ispitivanje, atesti, dokumentacija, ukupno:</t>
  </si>
  <si>
    <t>VI.  REKAPITULACIJA</t>
  </si>
  <si>
    <t>I.</t>
  </si>
  <si>
    <t>II.</t>
  </si>
  <si>
    <t>III.</t>
  </si>
  <si>
    <t>EK INSTALACIJA</t>
  </si>
  <si>
    <t>IV.</t>
  </si>
  <si>
    <t>V.</t>
  </si>
  <si>
    <t>UKUPNO</t>
  </si>
  <si>
    <t>PDV 25%</t>
  </si>
  <si>
    <t>SVE UKUPNO:</t>
  </si>
  <si>
    <t>EK instalacija, ukupno:</t>
  </si>
  <si>
    <t>Dosmjeravanje antena i podešavanje</t>
  </si>
  <si>
    <t>Stavka obuhvaća sav montažni i spojni pribor.</t>
  </si>
  <si>
    <t>odvodna struja (8/20) 10kA, razina zaštite &lt;0,800 kV.</t>
  </si>
  <si>
    <t xml:space="preserve">(10/350) 2kA, nazivna odvodna struja (8/20) 5kA, maksimalna </t>
  </si>
  <si>
    <t xml:space="preserve">tip 1+2, LPZ 0-2, 1p, impulsna struja (10/350) 1kA, maksimalna </t>
  </si>
  <si>
    <t xml:space="preserve">-osnovna zaštita, najviši trajni napon AC (DC) 130V (185V), </t>
  </si>
  <si>
    <t>karakteristika:</t>
  </si>
  <si>
    <t>Dobava i spajanje SPD na koaksijalni kabel antene, sljedećih</t>
  </si>
  <si>
    <t>Antensko pojačalo po potrebi odabire investitor</t>
  </si>
  <si>
    <t xml:space="preserve">-UHF antena, UHF TV </t>
  </si>
  <si>
    <t>-Poklopac za stup</t>
  </si>
  <si>
    <t>-Obujmica za sidrenje</t>
  </si>
  <si>
    <t>-Obujmica za pričvrščenje</t>
  </si>
  <si>
    <t>-Krovni lim</t>
  </si>
  <si>
    <t>-Aluminijski  stup 3,5m</t>
  </si>
  <si>
    <t>sustava sastavljenog iz slijedećih elemenata:</t>
  </si>
  <si>
    <t xml:space="preserve">Dobava, postavljanje i spajanje antenskog </t>
  </si>
  <si>
    <t>-plastična cijev CSS 20</t>
  </si>
  <si>
    <t>-koaksijalni kabel 75 Ohm-a od TV priključnice do antene na krovu</t>
  </si>
  <si>
    <t>-priključnica antenska</t>
  </si>
  <si>
    <t>Dobava, montaža i spajanje antenske instalacije:</t>
  </si>
  <si>
    <t>dimenzije ø200, visine 36,5mm, težina 0,29kg.</t>
  </si>
  <si>
    <t>relativne vlažnosti pri radu 5-80%, radna temperatura -10 - + 70°C,</t>
  </si>
  <si>
    <t>antene, potrošnja 4W, 12-24V, 1A, PoE podrška napajanja, opseg</t>
  </si>
  <si>
    <t xml:space="preserve">algoritmi WEP, WPA, WPA-TKIP, WPA2, WPA2-AES, dvije </t>
  </si>
  <si>
    <t>opseg 2.4 GHz, podrška za QoS, VLAN, podržani sigurnosni</t>
  </si>
  <si>
    <t>maksimalna brzina prijenosa podataka 300 Mbit/s, frekvencijski</t>
  </si>
  <si>
    <t>Brzina prijenosa podataha putem Ethernet LANa 10, 100 Mbit/s,</t>
  </si>
  <si>
    <t>sljedećih karakteristika:</t>
  </si>
  <si>
    <t>Dobava, montaža i postavljanje Wi-Fi antene,</t>
  </si>
  <si>
    <t>- računalna jednostuka (RJ 45, cat. 6)</t>
  </si>
  <si>
    <t>Dobava, montaža i spajanje modularnih priključnica kategorije cat. 6</t>
  </si>
  <si>
    <t>priključnica RJ45, cat 6 u prostoru građevine.</t>
  </si>
  <si>
    <t>Kabel se polaže od komunikacijskog ormara KO do informatičkih</t>
  </si>
  <si>
    <t>Kabel se polaže u instalacijske cijevi (uračunate u cijenu).</t>
  </si>
  <si>
    <t>Dobava, polaganje i spajanje U/FTP cat 6 kabela.</t>
  </si>
  <si>
    <t>-instalacijske cijevi FP ø20mm</t>
  </si>
  <si>
    <t>u zbornici građevine.</t>
  </si>
  <si>
    <t>kabelom U/FTP cat 6A (od BD-a do komunikacijskog ormara KO)</t>
  </si>
  <si>
    <t>polaganje svjetlovodnih kabela. Cijev se polaže paralelno s</t>
  </si>
  <si>
    <t>Dobava i polaganje prazne instalacijske cijevi za buduće</t>
  </si>
  <si>
    <t>u zbornici škole.</t>
  </si>
  <si>
    <t>Kabel se polaže od BD ormara do komunikaciskog ormara KO</t>
  </si>
  <si>
    <t>Kabel se polaže u instalacijske cijevi uračunate u cijenu.</t>
  </si>
  <si>
    <t>Dobava, polaganje i spajanje U/FTP cat 6A kabela.</t>
  </si>
  <si>
    <t>-ostali sitni montažni pribor i materijal</t>
  </si>
  <si>
    <t>-prespojni kabel RJ45, cat.6, oklopljeni, 1 m</t>
  </si>
  <si>
    <t>s prenaponskom zaštitom</t>
  </si>
  <si>
    <t xml:space="preserve">-napajanje ormara 230 V~ , 6 x 2P+E priključnice, u kompletu </t>
  </si>
  <si>
    <t>-mrežni preklopnik, upravljiv, 24x10/100/1000, 2xSFP</t>
  </si>
  <si>
    <t>-utični modul RJ45, cat. 6</t>
  </si>
  <si>
    <t>-prespojni panel bez blokova, 24 port</t>
  </si>
  <si>
    <t>-polica fiksna dubine 200 mm, 2U</t>
  </si>
  <si>
    <t xml:space="preserve">-panel za vođenje kabela, vertikalni </t>
  </si>
  <si>
    <t xml:space="preserve">-panel za vođenje kabela, horizontalni, 1 U </t>
  </si>
  <si>
    <t>-krovna ventilatorska jedinica u kompletu s termostatom</t>
  </si>
  <si>
    <t>vrata s bravicom, krovni panel za uvod kabela</t>
  </si>
  <si>
    <t>u kompletu s držačem za dokumente, zidni nosači, set za uzemljenje,</t>
  </si>
  <si>
    <t>-zidni ormar 19'' - metalni - 12 U - (š/v/d) 600x600x400 mm,</t>
  </si>
  <si>
    <t>poslovnog prostora KO sastavljenog iz sljedećih elemenata:</t>
  </si>
  <si>
    <t>Dobava, postavljanje i spajanje komunikacijskog ormara</t>
  </si>
  <si>
    <t>-cijevi PEHD Ø 50 mm ukupne dužine</t>
  </si>
  <si>
    <t>od ormarića BD do ruba parcele</t>
  </si>
  <si>
    <t>Dobava, postavljanje i spajanje PEHD cijevi Ø 50mm</t>
  </si>
  <si>
    <t>instalacije. Dobava PEHD cijevi obuhvaćeno je sljedećom stavkom.</t>
  </si>
  <si>
    <t>Prilikom iskopa rova obratiti pozornost na druge podzemne</t>
  </si>
  <si>
    <t>Rov je širine 0,6m i dubine 0,8m.</t>
  </si>
  <si>
    <t>prije zatrpavanja sa izradom podloga za upis u katastar</t>
  </si>
  <si>
    <t>PVC trake upozorenja iznad cijevi te snimanje trase</t>
  </si>
  <si>
    <t>uz nabijanje motornim nabijačem, isporuka i ugradnja</t>
  </si>
  <si>
    <t>zatrpavanje kabelskog rova šljunkom</t>
  </si>
  <si>
    <t xml:space="preserve">(posteljica cijevi) ispod (10cm) i iznad (30 cm) cijevi, zatrpavanje </t>
  </si>
  <si>
    <t>strane rova, polaganje cijevi u rov, dobava i ugradnja betona u rov</t>
  </si>
  <si>
    <t>Iskoličenje trase, ručni i strojni iskop rova te odlaganje zemlje sa</t>
  </si>
  <si>
    <t>Iskop rova za polaganje praznih PEHD cijevi što uključuje:</t>
  </si>
  <si>
    <t>kompletu sa montažnim limom i regletom</t>
  </si>
  <si>
    <t>maksimalna odvodna struja 10kA, razina zaštite &lt;0,700 kV, u</t>
  </si>
  <si>
    <t>impulsna struja (10/350) 1kA,  nazivna odvodna struja (8/20) 5kA,</t>
  </si>
  <si>
    <t xml:space="preserve">-osnovna zaštita, najviši trajni napon 180V, </t>
  </si>
  <si>
    <t>Razdjelnik je opremljen s:</t>
  </si>
  <si>
    <t>Dobava, montaža te spajanje razdjelnika zgrade (BD)</t>
  </si>
  <si>
    <t>III. EK INSTALACIJA</t>
  </si>
  <si>
    <t>STROJARSKI RADOVI</t>
  </si>
  <si>
    <t xml:space="preserve"> REKAPITULACIJA</t>
  </si>
  <si>
    <t xml:space="preserve">troškovnika. </t>
  </si>
  <si>
    <t xml:space="preserve">Ispitivanje električne instalacije prema normi HD 60364-6  </t>
  </si>
  <si>
    <t xml:space="preserve">ili jednakovrijedna, sva potrebna mjerenja, izdavanje atesta i </t>
  </si>
  <si>
    <t>puštanje u pogon.</t>
  </si>
  <si>
    <r>
      <t xml:space="preserve"> </t>
    </r>
    <r>
      <rPr>
        <sz val="10"/>
        <rFont val="Arial"/>
        <family val="2"/>
        <charset val="238"/>
      </rPr>
      <t xml:space="preserve">U izvođenju se može odabrati oprema bilo kojeg proizvođača  (uz pismenu suglasnost projektanta) i u tom slučaju treba automatiku i sigurnosnu opremu također odabrati od istog proizvođača. Troškovnik je sastavni dio tehničke dokumentacije uz nacrte, tehnički opis i program kontrole i osiguranja kakvoće. Ukoliko iz bilo kojih razloga dođe do odstupanja od podataka iz troškovnika, u odnosu na podatke iz crteža, vrijede podaci iz crteža. Eventualne nejasnoće u projektu i troškovniku dogovoriti s projektantom i investitorom prije izvođenja radova. Dužine cjevovoda  mogu neznatno odstupiti od izračunatih, ovisno o izvedbenoj trasi koja se odabere kod izvođenja.  </t>
    </r>
  </si>
  <si>
    <t>A1.</t>
  </si>
  <si>
    <t>PRIPREMNI I RADOVI UKLANAJNJA</t>
  </si>
  <si>
    <t>NAPOMENA:</t>
  </si>
  <si>
    <t xml:space="preserve"> </t>
  </si>
  <si>
    <t>Opći i posebni uvjeti sastavni su dio ovog troškovnika.</t>
  </si>
  <si>
    <t/>
  </si>
  <si>
    <t>U cijenu je uključen:</t>
  </si>
  <si>
    <t>- ručni otkop rovova u svrhu utvrđivanja položaja postojećih instalacija.</t>
  </si>
  <si>
    <t>Otucanje i skidanje žbuke sa unutarnjih i vanjskih zidova,te čišćenje zidova do opeke ,iskop djelova zida za potrebe ugradnje vertikalnih i horizontalnih serklaža</t>
  </si>
  <si>
    <t>m2</t>
  </si>
  <si>
    <t>Rezanje zidova i uklanjanje djelova za potrebe ugradnje vertikalnih i horizontalnih serklaža</t>
  </si>
  <si>
    <t>m3</t>
  </si>
  <si>
    <t>Uklanajnje postojeć crijepa kao pokrova i uklanjanje ostataka zarušenih dimnjak</t>
  </si>
  <si>
    <t>Skidanje postojećih podova do drvenog grednika te čišćenje i uklanjenje postojećih slojeva poda</t>
  </si>
  <si>
    <t>Skidanje postojećih prozora i vrata,vanjskih kao i unutarnjih te njihovo deponiranje do ponovne ugradnje</t>
  </si>
  <si>
    <t>kom</t>
  </si>
  <si>
    <t>Kontrola temelja istražnom radnjom u prokopanom rovu-ručni iskop</t>
  </si>
  <si>
    <t xml:space="preserve">m3  </t>
  </si>
  <si>
    <t>Skidanje i uklanjanje postojeće elektro-instalacije ,kao i instalacije postojećeg grijanja</t>
  </si>
  <si>
    <t>tura</t>
  </si>
  <si>
    <t>UKUPNO PRIPREMNI RADOVI I RADOVI UKLANJANJA</t>
  </si>
  <si>
    <t>jed.</t>
  </si>
  <si>
    <t>Cijena ukupno</t>
  </si>
  <si>
    <t>kol.</t>
  </si>
  <si>
    <t>A2.</t>
  </si>
  <si>
    <t>BETONSKI I ARMIRANO - BETONSKI RADOVI</t>
  </si>
  <si>
    <t>Napomena:</t>
  </si>
  <si>
    <t>Opći i posebni uvjeti sastavni dio su ovog troškovnika.</t>
  </si>
  <si>
    <t xml:space="preserve">Dobava materijala i betoniranje armirane  betonske tlačne ploče i ploče  C 25/30, debljine 6 cm u prizemlju,na katu i potkrovlju Gornja površina treba biti u potpunosti zaglađena i pripremljena za postavu ostalih slojeva poda. </t>
  </si>
  <si>
    <t>Obračun po m3 ugrađenog betona.</t>
  </si>
  <si>
    <t>Dobava materijala i betoniranje vertikalnih serklaža dim. 25/25 cm betonom C-30/37 sa pripadajućom armaturnom šipkom 4x fi 14</t>
  </si>
  <si>
    <t>a.</t>
  </si>
  <si>
    <t>beton</t>
  </si>
  <si>
    <t>b.</t>
  </si>
  <si>
    <t>oplata</t>
  </si>
  <si>
    <t>Dobava materijala i betoniranje horizontalnih serklaža dim. 25/25 cm betonom C-30/37 sapripadajućom armaturnom šipkom 4 x fi14</t>
  </si>
  <si>
    <t>Dobava, ispravljanje, čišćenje, siječenje, savijanje, polaganje, te vezivanje armature srednje složenosti, kvalitete B500. Armatura prema procjeni statičara.</t>
  </si>
  <si>
    <t>kg</t>
  </si>
  <si>
    <t>UKUPNO BETONSKI I ARMIRANO - BETONSKI RADOVI:</t>
  </si>
  <si>
    <t>A3.</t>
  </si>
  <si>
    <t>ZIDARSKI RADOVI</t>
  </si>
  <si>
    <t xml:space="preserve">Dobava i ugradnja sustava ojačanja s Alkalnootpornom mrežicom od staklenih vlakana za lokalno "armiranje", ojačanje konstrukcija od kamena, opeke, sadre i miješanog ziđa. 
TEHNIČKI PODACI:
Vrsta vlakna: alkalnootporna mrežica od staklenih vlakana.
Težina: 250 g/m².
Veličina oka: 21 x 21 mm.
Karakteristična vlačna čvrstoća: &gt;=917 MPa.
Prosječna vlačna čvrstoća: 1079 MPa. Prvo se nanosi sloj  dvokomponentnog predgotovljenog bescementnog visokoduktilnog morat ojačanog vlaknima, na bazi prirodnog hidrauličkog vapna (NHL) i eko-pucolana, 
TEHNIČKI PODACI:
Maksimalna veličina agregata: 1,5 mm.
Omjer miješanja: 1 vreća od 25 kg komp. A s 1 kanisterom komp. B.
Vrijeme primjene mješavine: približno 1 sat (pri +20°C).
Debljina nanošenja: od 3 do 10 mm po sloju., u debljini 4 cm. U taj sloj se utiskuje mreža dok je mort još svjež. Mreža  se na mjestu spojeva mora preklapati najmanje 25 cm u uzdužnom smjeru i najmanje 10 cm u poprečnom smjeru ili prema preporuci proizvođača. Nakon postavljanja mreže nanosi se još jedan sloj morta u debljini od 3 mm. </t>
  </si>
  <si>
    <t>Dobava potrebnog materijala i strojno žbukanje zidova od opeke i betona Izvesti cem. špric, grubu i finu žbuku gotove mješavine produžne žbuke tipa 40. Sudari ploha moraju biti oštro izvedeni.U cijenu uključeno prethodno čišćenje i ispuhivanje sljubnica i vlaženje ploha vodom. Radna skela uključena u cijeni. Otvori se ne odbijaju (špaleta je u cijeni).</t>
  </si>
  <si>
    <t>Obračun po m² ožbukanog zida.</t>
  </si>
  <si>
    <t>Dobava potrebnog materijala i strojno žbukanje stropova. Izvesti cem. špric, grubu i finu žbuku gotove mješavine produžne žbuke tipa kao Samoborka VC40. Sudari ploha moraju biti oštro izvedeni.U cijenu uključeno prethodno čišćenje i ispuhivanje sljubnica i vlaženje ploha vodom. Radna skela uključena u cijeni. Otvori se ne odbijaju (špaleta je u cijeni).</t>
  </si>
  <si>
    <t>Obračun po m² ožbukanog stropa.</t>
  </si>
  <si>
    <t>UKUPNO ZIDARSKI RADOVI:</t>
  </si>
  <si>
    <t>A4.</t>
  </si>
  <si>
    <t>IZOLATERSKI RADOVI</t>
  </si>
  <si>
    <t xml:space="preserve">Dobava materijala i izvedba hidroizolacije mokrih čvorova (sanitarni čvorovi i kuhinja hidroizolacijskim premazom, sve prema uputama proizvođača. Stavka obuhvaća i izvedbu izolacije po obodu prostorija uza zidove - sokl hidroizolacije /min 10 cm/. </t>
  </si>
  <si>
    <t>Dobava i montaža gips-kartonskog sustava za spuštene stropove i izgradnju učionice u potkrovlju</t>
  </si>
  <si>
    <t>A.4</t>
  </si>
  <si>
    <t>UKUPNO IZOLATERSKI RADOVI:</t>
  </si>
  <si>
    <t>A5.</t>
  </si>
  <si>
    <t>ESTRIH PODLOGE</t>
  </si>
  <si>
    <t>Dobava i izrada plivajućeg cementnog estriha MB20 armiranog poliesterskim vlaknima prema uputi proizvođača. Stavka obuhvaća i pripremu površina, dobavu i postavu ekspandiranog polistirena d=5 cm, elastificiranog polistirena 2x4.0 cm s preklopom i podizanjem na obodne zidove do gornje površine gotovog estriha, PE foliju, izrada estriha i izrada svih potrebnih dilatacija. Estrih se izvodi nakon postavljenog horizontalnih razvoda svih instalacija. Gornja površina estriha mora biti vodoravna i završno obrađena i u potpunosti pripremljena za postavu podne obloge.</t>
  </si>
  <si>
    <t>Obračun po m² komplet plivajućeg CE .</t>
  </si>
  <si>
    <t>ukupno</t>
  </si>
  <si>
    <t>UKUPNO ESTRIH PODLOGE:</t>
  </si>
  <si>
    <t>A6.</t>
  </si>
  <si>
    <t>FASADERSKI RADOVI</t>
  </si>
  <si>
    <t>Montaža i demontaža fasadne skele od "H" elemenata ili slično (izvedeno prema postojećim propisima Z.N.R.), širine cca 70 cm, visine do cca 12 m. Služi za sve fasaderske, limarske i slične radove. Uključivo montaža i demontaža zaštitne jute kao sjenila u slučaju zaštite od atmosferilija. Obračun po m² montirane skele.</t>
  </si>
  <si>
    <t>Izrada toplinskog fasadnog sustava od ploča kamene vune d=10 cm koje se učvršćuju na vanjske zidove od opeke.U cijenu je uključen sav potreban rad i pomoćni materijal.Radove izvoditi prema uputama proizvođača fasadnog sustava. Otvori manji od 3 m2 se ne odbijaju, a cijena špalete je u tom slučaju u cijeni fasadnog sustava.</t>
  </si>
  <si>
    <t>Obračun po m2 postavljenog fasadnog sustava.</t>
  </si>
  <si>
    <t>UKUPNO FASADERSKI RADOVI:</t>
  </si>
  <si>
    <t>A7.</t>
  </si>
  <si>
    <t>TESARSKI RADOVI</t>
  </si>
  <si>
    <t>UKUPNO TESARSKI RADOVI:</t>
  </si>
  <si>
    <t>A8.</t>
  </si>
  <si>
    <t>KROVOPOKRIVAČKI RADOVI</t>
  </si>
  <si>
    <t>Dobava i postavljanje nove letve i kontra letve za postavljanje biber crijepa</t>
  </si>
  <si>
    <t>A8</t>
  </si>
  <si>
    <t>Dobava i postavljanje novog pokrova -biber crijep sa sljemenicima i završnim djelovima rubova krova</t>
  </si>
  <si>
    <t>UKUPNO KROVOPOKRIVAČKI RADOVI:</t>
  </si>
  <si>
    <t>A9.</t>
  </si>
  <si>
    <t>LIMARSKI RADOVI</t>
  </si>
  <si>
    <t xml:space="preserve">Izrada, doprema i postava horizontalnog žlijeba iz pocinčanog lima debljine 0,60 mm razvijene širine cca 60 cm. Spojeve žljebova lemiti. Stavka obuhvaća sav potreban rad, sredstva za rad i materijal.
</t>
  </si>
  <si>
    <t>mˈ</t>
  </si>
  <si>
    <t>A9</t>
  </si>
  <si>
    <t>Izrada i montaža vertikalnog oluka kružnog presjeka od pocinčanog bojanog lima debljine 0,60 mm. Stavka obuhvaća sav potreban rad, sredstva za rad i materijal.</t>
  </si>
  <si>
    <t>UKUPNO LIMARSKI RADOVI:</t>
  </si>
  <si>
    <t>A10.</t>
  </si>
  <si>
    <t>ZAVRŠNI RADOVI</t>
  </si>
  <si>
    <t>Ugradnja unutarnje drvene stolarije.</t>
  </si>
  <si>
    <t>vrata</t>
  </si>
  <si>
    <t>Ugradnja vanjske PVC stolarije.</t>
  </si>
  <si>
    <t>prozori</t>
  </si>
  <si>
    <t>ulazna vrata</t>
  </si>
  <si>
    <t>UKUPNO ZAVRŠNI RADOVI:</t>
  </si>
  <si>
    <t xml:space="preserve">REKAPITULACIJA </t>
  </si>
  <si>
    <t>A</t>
  </si>
  <si>
    <t>GRAĐEVINSKI RADOVI</t>
  </si>
  <si>
    <t>UKUPNO PRIPREMNI RADOVI i RADOVI UKLANJANJA</t>
  </si>
  <si>
    <t>UKUPNO BETONSKI I ARMIRANO-BETONSKI RADOVI:</t>
  </si>
  <si>
    <t>UKUPNO ESTRISI:</t>
  </si>
  <si>
    <t>UKUPNO GRAĐEVINSKI RADOVI BEZ PDV-a:</t>
  </si>
  <si>
    <t>Ovlašteni inženjer</t>
  </si>
  <si>
    <t>Đuro Gaić dipl. inž. strojarstva</t>
  </si>
  <si>
    <t>Projektant:</t>
  </si>
  <si>
    <t>SVEUKUPNO S PDV</t>
  </si>
  <si>
    <t>PDV (25%)</t>
  </si>
  <si>
    <t>SVEUKUPNO:</t>
  </si>
  <si>
    <t>ELEKTRO RADOVI</t>
  </si>
  <si>
    <t>F</t>
  </si>
  <si>
    <t>OSTALI RADOVI</t>
  </si>
  <si>
    <t>E</t>
  </si>
  <si>
    <t>VENTLACIJA</t>
  </si>
  <si>
    <t>C</t>
  </si>
  <si>
    <t>PODNO GRIJANJE</t>
  </si>
  <si>
    <t>B</t>
  </si>
  <si>
    <t>DIZALICA TOPLINE</t>
  </si>
  <si>
    <t>REKAPITULACIJA SVIH RADOVA</t>
  </si>
  <si>
    <t>UKUPNO:</t>
  </si>
  <si>
    <t>komplet</t>
  </si>
  <si>
    <t>Serviser grijanja vrši pregled instalacija, podešava pojedine uređaje i pušta  u rad. Obuka korisnika za rukovanje.</t>
  </si>
  <si>
    <t>Serviser dizalice topline  vrši pregled instalacija , podešava parametre i pušta uređaj u rad.</t>
  </si>
  <si>
    <t>Elektro radovi na spajanju  dizalica, pumpi i regulacije grijanja, dizalica topline i ventilokonvektora-prema shemi iz strojarskog projektu složiti izvedbeni troškovnik. Ovdje su predviđeni svi elektro radovi na sistemu grijanja/hlađenja, pripreme PTV te pregled servisera i eventualne dorade za siguran i trajan rad.</t>
  </si>
  <si>
    <t>Izrada i isporuka uputa za rad na siguran način s zidnom shemom izvedene instalacije.</t>
  </si>
  <si>
    <t>Izrada i isporuka strojarskog projekta izvedenog stanja u dva primjerka.</t>
  </si>
  <si>
    <t xml:space="preserve">Stručne usluge projektanta kod izvođenja detalja ili izmjena, te sudjelovanje projektanta pri tehničkom pregledu i primopredaji postrojenja. </t>
  </si>
  <si>
    <t>kom.</t>
  </si>
  <si>
    <t xml:space="preserve">Prijevoz opreme, materijala i alata </t>
  </si>
  <si>
    <t>Oznake na cjevovodima i vratima</t>
  </si>
  <si>
    <t>D</t>
  </si>
  <si>
    <t>kompl</t>
  </si>
  <si>
    <t>Montaža naprijed navedene opreme i materijala do potpune pogonske sposobnosti</t>
  </si>
  <si>
    <t>Sitni potrošni materijal</t>
  </si>
  <si>
    <t>m'</t>
  </si>
  <si>
    <t>Spiro cijevi Ø100</t>
  </si>
  <si>
    <t>VENTILACIJA</t>
  </si>
  <si>
    <t>paušal</t>
  </si>
  <si>
    <t>Montaža naprijed navedene opreme i materijala do potpune pogonske sposobnosti, uključivo hladna tlačna proba na 5 bar, proba protočnosti instalacije  i topla proba, regulacija instalacije, pražnjenje instalacije poslije tople probe i punjenje instalacije.</t>
  </si>
  <si>
    <t>Markacija mjesta mjerenja</t>
  </si>
  <si>
    <t>Profil dilatacijske fuge 10/80 mm</t>
  </si>
  <si>
    <t>Estrih aditiv, pakiranje 10 kg</t>
  </si>
  <si>
    <t>m</t>
  </si>
  <si>
    <t>Rubna izolacijska traka 10/150 mm</t>
  </si>
  <si>
    <t>Zaštitna cijev za prolaz ogrjevne cijevi kroz fugu 17 x 25 mm</t>
  </si>
  <si>
    <t>Materijali</t>
  </si>
  <si>
    <t>Izolacije</t>
  </si>
  <si>
    <t>Cilindrična brava</t>
  </si>
  <si>
    <t>Set kuglastih slavina 3/4"</t>
  </si>
  <si>
    <t>Luk za vođenje 90°, 17-21</t>
  </si>
  <si>
    <t>Navojna spojnica 3/4 x 17</t>
  </si>
  <si>
    <t>Dodaci razdjelnika</t>
  </si>
  <si>
    <t>Pogon izvršne sprave 230 V</t>
  </si>
  <si>
    <t>Osnovna jedinica 230 V sa modulom za pumpe</t>
  </si>
  <si>
    <t>Sobni termostat 230 V. (Napomena-Sobni termostati mogu biti od 100 kn pa do 1000 kn po komadu)</t>
  </si>
  <si>
    <t>Regulacija</t>
  </si>
  <si>
    <t>Razdjelnici</t>
  </si>
  <si>
    <t>Cijevi</t>
  </si>
  <si>
    <t>Ostali nespecificirani materijal i fazonski komadi za spajanje dizalice i podnog grijanja u jednu cjelinu</t>
  </si>
  <si>
    <t>Cu cijevi DN25 za spajanje od "kotlovnice" do razdjelnika podnog grijanja</t>
  </si>
  <si>
    <t xml:space="preserve">Cu cijevi DN32 i toplinska izolacija svih cjevovoda u kotlovnici </t>
  </si>
  <si>
    <t>Bakrene tvrde cijevi za dvocjevni razvod (spajanje vanjskih s unutrašnjim jedinicama), unutranji promjer 32 mm</t>
  </si>
  <si>
    <t>Zaporni kuglasti ventil DN25G</t>
  </si>
  <si>
    <t xml:space="preserve">Nepovratni ventil DN25G, </t>
  </si>
  <si>
    <t xml:space="preserve">Motor za mješajući ventil,  </t>
  </si>
  <si>
    <t xml:space="preserve">Troputi mješajući ventil DN25G, </t>
  </si>
  <si>
    <t xml:space="preserve">Cirkulacijska crpka   elektronički regulirana. DN25, PN10, P=140W, 1 ~ 230V, 50 Hz, IEC144, Qmax=3m3/h, </t>
  </si>
  <si>
    <t>Razdjelnik/sabirnik  DN100 za jedan krug grijanja s opremom i svom potrebnom armaturom, termometri, manometri,  antikorozivno zaštićen i izoliran d=50 mm</t>
  </si>
  <si>
    <t>Ekspanzijska posuda  za sustav grijanja/hlađenja - volumen 10 litara - odnosi se samo  na krugove  DT-unutrašnja jed -međuspremnik</t>
  </si>
  <si>
    <t>Ekspanzijska posuda 35 lit/3 bar sa sigurnosnim ventilom</t>
  </si>
  <si>
    <t>Set cijevi za recirkulaciju (bez crpke)</t>
  </si>
  <si>
    <t>¸¸</t>
  </si>
  <si>
    <t>Postolje za izdizanje dizalice topline</t>
  </si>
  <si>
    <t>lit</t>
  </si>
  <si>
    <t>Odvajač nečistoča DN32G</t>
  </si>
  <si>
    <t xml:space="preserve">Zaštita sustava: - antifriz + inhibitor korozije.Sredstvo za zaštitu koje trajno ostaje u sustavu te štiti od smrzavanja, korozije i kamenca. sredstvo štiti sve metalne sustave od korozije
</t>
  </si>
  <si>
    <t xml:space="preserve">Set fleksibilnih spojnih cijevi s maticom za vanjsku jedinicu
</t>
  </si>
  <si>
    <t>Pločasti izmjenjivač za diz topline (12 i 15 kW)</t>
  </si>
  <si>
    <t>Osnovni priključni set za spajanje vanjske jednice s spremnikom vode</t>
  </si>
  <si>
    <t>Priključni set za nadžbuknu instalaciju spremnika s priključkom za punjenje sustava</t>
  </si>
  <si>
    <t xml:space="preserve">Ekspanzijska posuda kruga glikola volumena 2 lit. </t>
  </si>
  <si>
    <t xml:space="preserve">Ekspanzijska posuda za PTV 8 litara,  </t>
  </si>
  <si>
    <t xml:space="preserve">PE_Xc cijev 17 x 2,0, 240 m </t>
  </si>
  <si>
    <t xml:space="preserve"> Razdjelnik grijanja 1", 9 krugova</t>
  </si>
  <si>
    <t>Razdjelnik grijanja 1", 10 krugova</t>
  </si>
  <si>
    <t xml:space="preserve"> Razdjelnik grijanja 1", 4 kruga</t>
  </si>
  <si>
    <t>Izolacijska ploča 30 -2 R u roli</t>
  </si>
  <si>
    <t>Iglice</t>
  </si>
  <si>
    <t xml:space="preserve">Cijevni centrifugalni ventilator  - Q = 145 m³/h; 21-33 W; 220-240 V; 50 Hz
</t>
  </si>
  <si>
    <t>Usisni ventil  NO 100</t>
  </si>
  <si>
    <t xml:space="preserve">Čišćenje i kontrola svih nadvoja unutarnji i vanjskih te zamjena potrebnih gotovim fert nadvojima </t>
  </si>
  <si>
    <t>Tesarski radovi za potrebe poravnavanja i zamjene pojedinih dotrajalih greda međukatne konstrukcije kao i rogova krovišta</t>
  </si>
  <si>
    <t>1.1.</t>
  </si>
  <si>
    <t>1.2.</t>
  </si>
  <si>
    <t>Jedinična cijena   /kn/</t>
  </si>
  <si>
    <t>Jedinična cijena-kn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</si>
</sst>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8" formatCode="#,##0.00\ &quot;kn&quot;;[Red]\-#,##0.00\ &quot;kn&quot;"/>
    <numFmt numFmtId="164" formatCode="#,##0.00_ ;[Red]\-#,##0.00\ "/>
    <numFmt numFmtId="165" formatCode="#,##0.0;[Red]#,##0.0"/>
    <numFmt numFmtId="166" formatCode="###0.00;\-_*###0.00"/>
    <numFmt numFmtId="167" formatCode="###0;\-_*###0"/>
    <numFmt numFmtId="168" formatCode="#,##0.0"/>
    <numFmt numFmtId="169" formatCode="#,##0_ ;[Red]\-#,##0\ "/>
  </numFmts>
  <fonts count="63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"/>
      <family val="2"/>
      <charset val="238"/>
    </font>
    <font>
      <sz val="10"/>
      <name val="Arial"/>
      <family val="2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10"/>
      <name val="Arial CE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sz val="10"/>
      <color indexed="10"/>
      <name val="Arial CE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indexed="12"/>
      <name val="Arial"/>
      <family val="2"/>
      <charset val="238"/>
    </font>
    <font>
      <b/>
      <sz val="10"/>
      <color indexed="9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Arial"/>
      <family val="2"/>
    </font>
    <font>
      <sz val="11"/>
      <color indexed="8"/>
      <name val="Calibri"/>
      <family val="2"/>
    </font>
    <font>
      <b/>
      <sz val="16"/>
      <name val="Arial"/>
      <family val="2"/>
      <charset val="238"/>
    </font>
    <font>
      <sz val="16"/>
      <name val="Vineta BT"/>
      <family val="5"/>
      <charset val="238"/>
    </font>
    <font>
      <sz val="11"/>
      <color indexed="10"/>
      <name val="Calibri"/>
      <family val="2"/>
      <charset val="238"/>
    </font>
    <font>
      <sz val="11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2"/>
      <color indexed="8"/>
      <name val="Times New Roman"/>
      <family val="1"/>
    </font>
    <font>
      <b/>
      <sz val="20"/>
      <color indexed="8"/>
      <name val="Times New Roman"/>
      <family val="1"/>
      <charset val="238"/>
    </font>
    <font>
      <sz val="16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sz val="11"/>
      <name val="Calibri"/>
      <family val="2"/>
      <charset val="238"/>
    </font>
    <font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9"/>
      <color indexed="8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b/>
      <i/>
      <sz val="10"/>
      <color indexed="8"/>
      <name val="Times New Roman"/>
      <family val="1"/>
    </font>
    <font>
      <sz val="10"/>
      <color indexed="8"/>
      <name val="Times New Roman"/>
      <family val="1"/>
      <charset val="238"/>
    </font>
    <font>
      <sz val="9.5"/>
      <color indexed="8"/>
      <name val="Times New Roman"/>
      <family val="1"/>
      <charset val="238"/>
    </font>
    <font>
      <sz val="10"/>
      <color indexed="8"/>
      <name val="Calibri"/>
      <family val="2"/>
    </font>
    <font>
      <sz val="10"/>
      <name val="Calibri"/>
      <family val="2"/>
    </font>
    <font>
      <sz val="11"/>
      <name val="Times New Roman"/>
      <family val="1"/>
    </font>
    <font>
      <vertAlign val="superscript"/>
      <sz val="10"/>
      <color indexed="8"/>
      <name val="Times New Roman"/>
      <family val="1"/>
    </font>
    <font>
      <sz val="10"/>
      <color indexed="10"/>
      <name val="Times New Roman"/>
      <family val="1"/>
    </font>
    <font>
      <sz val="16"/>
      <color indexed="8"/>
      <name val="Times New Roman"/>
      <family val="1"/>
    </font>
    <font>
      <b/>
      <sz val="10"/>
      <color indexed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</font>
    <font>
      <sz val="10"/>
      <name val="HRBookmanLight"/>
      <charset val="238"/>
    </font>
    <font>
      <b/>
      <sz val="12"/>
      <color indexed="8"/>
      <name val="Times New Roman"/>
      <family val="1"/>
      <charset val="238"/>
    </font>
    <font>
      <b/>
      <sz val="12"/>
      <color indexed="8"/>
      <name val="Calibri"/>
      <family val="2"/>
      <charset val="238"/>
    </font>
    <font>
      <b/>
      <sz val="12"/>
      <color indexed="8"/>
      <name val="Times New Roman"/>
      <family val="1"/>
    </font>
    <font>
      <sz val="8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1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1"/>
        <bgColor indexed="58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8"/>
      </patternFill>
    </fill>
  </fills>
  <borders count="7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22" fillId="0" borderId="0"/>
    <xf numFmtId="0" fontId="24" fillId="0" borderId="0"/>
    <xf numFmtId="0" fontId="23" fillId="0" borderId="0" applyAlignment="0">
      <alignment vertical="top" wrapText="1"/>
      <protection locked="0"/>
    </xf>
    <xf numFmtId="0" fontId="1" fillId="0" borderId="0"/>
    <xf numFmtId="0" fontId="22" fillId="0" borderId="0"/>
    <xf numFmtId="0" fontId="5" fillId="0" borderId="0" applyNumberFormat="0"/>
    <xf numFmtId="0" fontId="58" fillId="0" borderId="0"/>
    <xf numFmtId="0" fontId="1" fillId="0" borderId="0"/>
    <xf numFmtId="0" fontId="18" fillId="0" borderId="0"/>
  </cellStyleXfs>
  <cellXfs count="531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164" fontId="1" fillId="0" borderId="0" xfId="0" applyNumberFormat="1" applyFont="1"/>
    <xf numFmtId="164" fontId="1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top"/>
    </xf>
    <xf numFmtId="0" fontId="1" fillId="0" borderId="0" xfId="0" quotePrefix="1" applyFont="1" applyAlignment="1">
      <alignment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top"/>
    </xf>
    <xf numFmtId="2" fontId="2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 wrapText="1"/>
    </xf>
    <xf numFmtId="164" fontId="3" fillId="0" borderId="0" xfId="0" applyNumberFormat="1" applyFont="1"/>
    <xf numFmtId="49" fontId="3" fillId="0" borderId="0" xfId="0" applyNumberFormat="1" applyFont="1" applyAlignment="1">
      <alignment horizontal="left" vertical="top" wrapText="1"/>
    </xf>
    <xf numFmtId="49" fontId="1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vertical="center"/>
    </xf>
    <xf numFmtId="164" fontId="4" fillId="0" borderId="0" xfId="0" applyNumberFormat="1" applyFont="1"/>
    <xf numFmtId="164" fontId="4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164" fontId="2" fillId="0" borderId="1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/>
    <xf numFmtId="164" fontId="2" fillId="0" borderId="2" xfId="0" applyNumberFormat="1" applyFont="1" applyBorder="1" applyAlignment="1">
      <alignment horizontal="center" vertical="center"/>
    </xf>
    <xf numFmtId="164" fontId="1" fillId="0" borderId="0" xfId="0" applyNumberFormat="1" applyFont="1" applyFill="1" applyBorder="1"/>
    <xf numFmtId="164" fontId="1" fillId="0" borderId="0" xfId="0" applyNumberFormat="1" applyFont="1" applyFill="1" applyBorder="1" applyProtection="1">
      <protection locked="0"/>
    </xf>
    <xf numFmtId="164" fontId="4" fillId="0" borderId="0" xfId="0" applyNumberFormat="1" applyFont="1" applyFill="1" applyBorder="1"/>
    <xf numFmtId="164" fontId="1" fillId="0" borderId="0" xfId="0" applyNumberFormat="1" applyFont="1" applyFill="1" applyBorder="1" applyAlignment="1">
      <alignment horizontal="right"/>
    </xf>
    <xf numFmtId="164" fontId="1" fillId="0" borderId="0" xfId="0" applyNumberFormat="1" applyFont="1" applyAlignment="1" applyProtection="1">
      <alignment horizontal="right"/>
    </xf>
    <xf numFmtId="164" fontId="1" fillId="0" borderId="0" xfId="0" applyNumberFormat="1" applyFont="1" applyAlignment="1" applyProtection="1">
      <alignment horizontal="center"/>
    </xf>
    <xf numFmtId="0" fontId="2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2" fontId="2" fillId="0" borderId="4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right" vertical="center"/>
    </xf>
    <xf numFmtId="0" fontId="2" fillId="0" borderId="2" xfId="0" quotePrefix="1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right" vertical="top"/>
    </xf>
    <xf numFmtId="0" fontId="2" fillId="0" borderId="0" xfId="0" quotePrefix="1" applyFont="1" applyAlignment="1">
      <alignment horizontal="left" vertical="top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8" fontId="1" fillId="0" borderId="0" xfId="0" applyNumberFormat="1" applyFont="1"/>
    <xf numFmtId="2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8" fontId="1" fillId="0" borderId="0" xfId="0" applyNumberFormat="1" applyFont="1" applyAlignment="1">
      <alignment horizontal="left"/>
    </xf>
    <xf numFmtId="0" fontId="1" fillId="0" borderId="0" xfId="0" applyFont="1" applyAlignment="1">
      <alignment horizontal="justify" vertical="top" wrapText="1"/>
    </xf>
    <xf numFmtId="2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/>
    </xf>
    <xf numFmtId="164" fontId="8" fillId="0" borderId="0" xfId="0" applyNumberFormat="1" applyFont="1"/>
    <xf numFmtId="164" fontId="7" fillId="0" borderId="0" xfId="0" applyNumberFormat="1" applyFont="1"/>
    <xf numFmtId="164" fontId="7" fillId="0" borderId="0" xfId="0" applyNumberFormat="1" applyFont="1" applyAlignment="1">
      <alignment horizontal="right"/>
    </xf>
    <xf numFmtId="0" fontId="1" fillId="0" borderId="0" xfId="0" applyFont="1" applyAlignment="1">
      <alignment horizontal="right" wrapText="1"/>
    </xf>
    <xf numFmtId="0" fontId="7" fillId="0" borderId="0" xfId="0" applyFont="1"/>
    <xf numFmtId="164" fontId="9" fillId="0" borderId="0" xfId="0" applyNumberFormat="1" applyFont="1"/>
    <xf numFmtId="0" fontId="2" fillId="0" borderId="2" xfId="0" quotePrefix="1" applyFont="1" applyBorder="1" applyAlignment="1">
      <alignment horizontal="left" vertical="center"/>
    </xf>
    <xf numFmtId="2" fontId="2" fillId="0" borderId="3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vertical="center"/>
    </xf>
    <xf numFmtId="164" fontId="1" fillId="0" borderId="3" xfId="0" applyNumberFormat="1" applyFont="1" applyBorder="1" applyAlignment="1">
      <alignment vertical="center"/>
    </xf>
    <xf numFmtId="4" fontId="1" fillId="0" borderId="0" xfId="0" applyNumberFormat="1" applyFont="1"/>
    <xf numFmtId="0" fontId="2" fillId="0" borderId="0" xfId="0" applyFont="1" applyAlignment="1">
      <alignment vertical="top" wrapText="1"/>
    </xf>
    <xf numFmtId="0" fontId="1" fillId="0" borderId="0" xfId="0" quotePrefix="1" applyFont="1"/>
    <xf numFmtId="2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/>
    <xf numFmtId="164" fontId="3" fillId="0" borderId="1" xfId="0" applyNumberFormat="1" applyFont="1" applyBorder="1"/>
    <xf numFmtId="4" fontId="1" fillId="0" borderId="1" xfId="0" applyNumberFormat="1" applyFont="1" applyBorder="1"/>
    <xf numFmtId="0" fontId="10" fillId="0" borderId="0" xfId="0" applyFont="1" applyAlignment="1">
      <alignment vertical="top" wrapText="1"/>
    </xf>
    <xf numFmtId="2" fontId="2" fillId="0" borderId="0" xfId="0" applyNumberFormat="1" applyFont="1" applyAlignment="1">
      <alignment vertical="top"/>
    </xf>
    <xf numFmtId="0" fontId="1" fillId="0" borderId="0" xfId="0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64" fontId="12" fillId="0" borderId="0" xfId="0" applyNumberFormat="1" applyFont="1" applyAlignment="1">
      <alignment horizontal="center"/>
    </xf>
    <xf numFmtId="0" fontId="1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/>
    </xf>
    <xf numFmtId="0" fontId="13" fillId="0" borderId="0" xfId="0" applyFont="1" applyAlignment="1">
      <alignment vertical="justify" wrapText="1"/>
    </xf>
    <xf numFmtId="0" fontId="12" fillId="0" borderId="0" xfId="0" applyFont="1" applyAlignment="1">
      <alignment vertical="top" wrapText="1"/>
    </xf>
    <xf numFmtId="164" fontId="3" fillId="0" borderId="0" xfId="0" applyNumberFormat="1" applyFont="1" applyAlignment="1">
      <alignment horizontal="right"/>
    </xf>
    <xf numFmtId="164" fontId="14" fillId="0" borderId="0" xfId="0" applyNumberFormat="1" applyFont="1"/>
    <xf numFmtId="0" fontId="1" fillId="2" borderId="4" xfId="0" applyFont="1" applyFill="1" applyBorder="1" applyAlignment="1">
      <alignment horizontal="right"/>
    </xf>
    <xf numFmtId="0" fontId="15" fillId="0" borderId="0" xfId="0" applyFont="1" applyAlignment="1">
      <alignment horizontal="right"/>
    </xf>
    <xf numFmtId="0" fontId="16" fillId="0" borderId="0" xfId="0" applyFont="1"/>
    <xf numFmtId="0" fontId="15" fillId="0" borderId="0" xfId="0" applyFont="1"/>
    <xf numFmtId="0" fontId="2" fillId="2" borderId="6" xfId="0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1" fillId="2" borderId="7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vertical="center"/>
    </xf>
    <xf numFmtId="164" fontId="1" fillId="0" borderId="9" xfId="0" applyNumberFormat="1" applyFont="1" applyBorder="1" applyAlignment="1">
      <alignment vertical="center"/>
    </xf>
    <xf numFmtId="164" fontId="1" fillId="0" borderId="10" xfId="0" applyNumberFormat="1" applyFont="1" applyBorder="1" applyAlignment="1">
      <alignment vertical="center"/>
    </xf>
    <xf numFmtId="164" fontId="1" fillId="0" borderId="11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vertical="center"/>
    </xf>
    <xf numFmtId="164" fontId="1" fillId="0" borderId="7" xfId="0" applyNumberFormat="1" applyFont="1" applyBorder="1" applyAlignment="1">
      <alignment vertical="center"/>
    </xf>
    <xf numFmtId="164" fontId="1" fillId="0" borderId="8" xfId="0" applyNumberFormat="1" applyFont="1" applyBorder="1" applyAlignment="1">
      <alignment horizontal="center" vertical="center"/>
    </xf>
    <xf numFmtId="164" fontId="18" fillId="0" borderId="4" xfId="0" applyNumberFormat="1" applyFont="1" applyBorder="1"/>
    <xf numFmtId="164" fontId="18" fillId="0" borderId="2" xfId="0" applyNumberFormat="1" applyFont="1" applyBorder="1"/>
    <xf numFmtId="4" fontId="20" fillId="0" borderId="0" xfId="0" applyNumberFormat="1" applyFont="1" applyAlignment="1">
      <alignment horizontal="center"/>
    </xf>
    <xf numFmtId="3" fontId="1" fillId="0" borderId="0" xfId="0" applyNumberFormat="1" applyFont="1"/>
    <xf numFmtId="0" fontId="1" fillId="0" borderId="0" xfId="0" applyFont="1" applyBorder="1" applyAlignment="1">
      <alignment vertical="top" wrapText="1"/>
    </xf>
    <xf numFmtId="0" fontId="1" fillId="0" borderId="0" xfId="0" applyFont="1" applyBorder="1"/>
    <xf numFmtId="164" fontId="3" fillId="0" borderId="0" xfId="0" applyNumberFormat="1" applyFont="1" applyBorder="1"/>
    <xf numFmtId="0" fontId="1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vertical="center" wrapText="1"/>
    </xf>
    <xf numFmtId="2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164" fontId="10" fillId="0" borderId="0" xfId="0" applyNumberFormat="1" applyFont="1" applyAlignment="1">
      <alignment vertical="center"/>
    </xf>
    <xf numFmtId="4" fontId="10" fillId="0" borderId="0" xfId="0" applyNumberFormat="1" applyFont="1" applyAlignment="1">
      <alignment vertical="center"/>
    </xf>
    <xf numFmtId="0" fontId="10" fillId="0" borderId="0" xfId="0" applyFont="1" applyBorder="1" applyAlignment="1">
      <alignment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righ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right" vertical="center" wrapText="1"/>
    </xf>
    <xf numFmtId="0" fontId="17" fillId="2" borderId="4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vertical="center"/>
    </xf>
    <xf numFmtId="0" fontId="17" fillId="2" borderId="2" xfId="0" applyFont="1" applyFill="1" applyBorder="1" applyAlignment="1">
      <alignment horizontal="left" vertical="center"/>
    </xf>
    <xf numFmtId="0" fontId="1" fillId="0" borderId="0" xfId="1"/>
    <xf numFmtId="2" fontId="1" fillId="0" borderId="0" xfId="1" applyNumberFormat="1"/>
    <xf numFmtId="2" fontId="2" fillId="0" borderId="0" xfId="1" applyNumberFormat="1" applyFont="1" applyAlignment="1">
      <alignment horizontal="right"/>
    </xf>
    <xf numFmtId="2" fontId="1" fillId="0" borderId="0" xfId="1" applyNumberFormat="1" applyAlignment="1">
      <alignment horizontal="center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165" fontId="2" fillId="0" borderId="0" xfId="1" applyNumberFormat="1" applyFont="1" applyAlignment="1">
      <alignment vertical="top" wrapText="1"/>
    </xf>
    <xf numFmtId="0" fontId="1" fillId="0" borderId="0" xfId="1" applyAlignment="1">
      <alignment horizontal="center" vertical="top"/>
    </xf>
    <xf numFmtId="165" fontId="1" fillId="0" borderId="0" xfId="1" applyNumberFormat="1"/>
    <xf numFmtId="0" fontId="2" fillId="0" borderId="0" xfId="1" applyFont="1" applyAlignment="1">
      <alignment horizontal="center" vertical="center" wrapText="1"/>
    </xf>
    <xf numFmtId="165" fontId="2" fillId="0" borderId="0" xfId="1" applyNumberFormat="1" applyFont="1" applyAlignment="1">
      <alignment horizontal="center" vertical="center" wrapText="1"/>
    </xf>
    <xf numFmtId="165" fontId="2" fillId="0" borderId="0" xfId="1" applyNumberFormat="1" applyFont="1" applyAlignment="1">
      <alignment horizontal="center" vertical="center"/>
    </xf>
    <xf numFmtId="2" fontId="2" fillId="3" borderId="12" xfId="1" applyNumberFormat="1" applyFont="1" applyFill="1" applyBorder="1" applyAlignment="1">
      <alignment horizontal="right" vertical="center"/>
    </xf>
    <xf numFmtId="2" fontId="1" fillId="3" borderId="13" xfId="1" applyNumberFormat="1" applyFill="1" applyBorder="1" applyAlignment="1">
      <alignment horizontal="center" vertical="center"/>
    </xf>
    <xf numFmtId="2" fontId="1" fillId="3" borderId="13" xfId="1" applyNumberFormat="1" applyFill="1" applyBorder="1" applyAlignment="1">
      <alignment vertical="top"/>
    </xf>
    <xf numFmtId="2" fontId="1" fillId="3" borderId="14" xfId="1" applyNumberFormat="1" applyFill="1" applyBorder="1" applyAlignment="1">
      <alignment horizontal="center" vertical="top"/>
    </xf>
    <xf numFmtId="0" fontId="2" fillId="4" borderId="15" xfId="1" applyFont="1" applyFill="1" applyBorder="1" applyAlignment="1">
      <alignment vertical="top"/>
    </xf>
    <xf numFmtId="0" fontId="1" fillId="3" borderId="16" xfId="1" applyFill="1" applyBorder="1" applyAlignment="1">
      <alignment horizontal="center" vertical="top"/>
    </xf>
    <xf numFmtId="2" fontId="2" fillId="0" borderId="17" xfId="1" applyNumberFormat="1" applyFont="1" applyBorder="1" applyAlignment="1">
      <alignment horizontal="right" vertical="center"/>
    </xf>
    <xf numFmtId="2" fontId="2" fillId="0" borderId="18" xfId="1" applyNumberFormat="1" applyFont="1" applyBorder="1" applyAlignment="1">
      <alignment horizontal="center" vertical="center"/>
    </xf>
    <xf numFmtId="2" fontId="1" fillId="0" borderId="18" xfId="1" applyNumberFormat="1" applyBorder="1" applyAlignment="1">
      <alignment vertical="top"/>
    </xf>
    <xf numFmtId="2" fontId="1" fillId="0" borderId="19" xfId="1" applyNumberFormat="1" applyBorder="1" applyAlignment="1">
      <alignment horizontal="center" vertical="top"/>
    </xf>
    <xf numFmtId="0" fontId="1" fillId="0" borderId="0" xfId="1" applyAlignment="1">
      <alignment vertical="top"/>
    </xf>
    <xf numFmtId="0" fontId="1" fillId="0" borderId="20" xfId="1" applyBorder="1" applyAlignment="1">
      <alignment horizontal="center" vertical="top"/>
    </xf>
    <xf numFmtId="2" fontId="2" fillId="0" borderId="21" xfId="1" applyNumberFormat="1" applyFont="1" applyBorder="1" applyAlignment="1">
      <alignment horizontal="right" vertical="center"/>
    </xf>
    <xf numFmtId="2" fontId="1" fillId="0" borderId="22" xfId="1" applyNumberFormat="1" applyBorder="1" applyAlignment="1">
      <alignment horizontal="center" vertical="center"/>
    </xf>
    <xf numFmtId="0" fontId="1" fillId="0" borderId="22" xfId="1" applyBorder="1" applyAlignment="1">
      <alignment horizontal="center" vertical="center"/>
    </xf>
    <xf numFmtId="2" fontId="1" fillId="0" borderId="23" xfId="1" applyNumberFormat="1" applyBorder="1" applyAlignment="1">
      <alignment horizontal="center" vertical="top"/>
    </xf>
    <xf numFmtId="0" fontId="1" fillId="0" borderId="24" xfId="1" applyBorder="1" applyAlignment="1">
      <alignment vertical="top"/>
    </xf>
    <xf numFmtId="0" fontId="1" fillId="0" borderId="25" xfId="1" applyBorder="1" applyAlignment="1">
      <alignment horizontal="center" vertical="top"/>
    </xf>
    <xf numFmtId="2" fontId="1" fillId="0" borderId="26" xfId="1" applyNumberFormat="1" applyBorder="1" applyAlignment="1">
      <alignment horizontal="right" vertical="center"/>
    </xf>
    <xf numFmtId="0" fontId="1" fillId="0" borderId="27" xfId="1" applyBorder="1"/>
    <xf numFmtId="0" fontId="1" fillId="0" borderId="27" xfId="1" applyBorder="1" applyAlignment="1">
      <alignment horizontal="center" vertical="center"/>
    </xf>
    <xf numFmtId="165" fontId="1" fillId="0" borderId="27" xfId="1" applyNumberFormat="1" applyBorder="1" applyAlignment="1">
      <alignment wrapText="1"/>
    </xf>
    <xf numFmtId="0" fontId="1" fillId="0" borderId="28" xfId="1" applyBorder="1" applyAlignment="1">
      <alignment horizontal="center" vertical="center"/>
    </xf>
    <xf numFmtId="0" fontId="1" fillId="0" borderId="27" xfId="1" applyBorder="1" applyAlignment="1">
      <alignment wrapText="1"/>
    </xf>
    <xf numFmtId="2" fontId="21" fillId="5" borderId="29" xfId="1" applyNumberFormat="1" applyFont="1" applyFill="1" applyBorder="1"/>
    <xf numFmtId="0" fontId="21" fillId="5" borderId="3" xfId="1" applyFont="1" applyFill="1" applyBorder="1"/>
    <xf numFmtId="0" fontId="21" fillId="5" borderId="3" xfId="1" applyFont="1" applyFill="1" applyBorder="1" applyAlignment="1">
      <alignment horizontal="center" vertical="center"/>
    </xf>
    <xf numFmtId="0" fontId="21" fillId="5" borderId="3" xfId="1" applyFont="1" applyFill="1" applyBorder="1" applyAlignment="1">
      <alignment wrapText="1"/>
    </xf>
    <xf numFmtId="0" fontId="21" fillId="5" borderId="30" xfId="1" applyFont="1" applyFill="1" applyBorder="1" applyAlignment="1">
      <alignment horizontal="center" vertical="top"/>
    </xf>
    <xf numFmtId="2" fontId="2" fillId="0" borderId="31" xfId="1" applyNumberFormat="1" applyFont="1" applyBorder="1" applyAlignment="1">
      <alignment horizontal="center" vertical="center"/>
    </xf>
    <xf numFmtId="165" fontId="1" fillId="0" borderId="0" xfId="1" applyNumberFormat="1" applyAlignment="1">
      <alignment horizontal="left" vertical="top" wrapText="1"/>
    </xf>
    <xf numFmtId="0" fontId="1" fillId="0" borderId="32" xfId="1" applyBorder="1" applyAlignment="1">
      <alignment horizontal="center" vertical="center"/>
    </xf>
    <xf numFmtId="165" fontId="2" fillId="0" borderId="33" xfId="1" applyNumberFormat="1" applyFont="1" applyBorder="1" applyAlignment="1">
      <alignment horizontal="center" vertical="center" wrapText="1"/>
    </xf>
    <xf numFmtId="165" fontId="1" fillId="0" borderId="1" xfId="1" applyNumberFormat="1" applyBorder="1" applyAlignment="1">
      <alignment horizontal="left" vertical="top" wrapText="1"/>
    </xf>
    <xf numFmtId="0" fontId="1" fillId="0" borderId="34" xfId="1" applyBorder="1" applyAlignment="1">
      <alignment horizontal="center" vertical="center"/>
    </xf>
    <xf numFmtId="0" fontId="1" fillId="0" borderId="28" xfId="1" applyBorder="1" applyAlignment="1">
      <alignment horizontal="center" vertical="top"/>
    </xf>
    <xf numFmtId="2" fontId="1" fillId="0" borderId="35" xfId="1" applyNumberFormat="1" applyBorder="1" applyAlignment="1">
      <alignment horizontal="center" vertical="center"/>
    </xf>
    <xf numFmtId="0" fontId="1" fillId="0" borderId="36" xfId="1" applyBorder="1" applyAlignment="1">
      <alignment horizontal="center" vertical="center"/>
    </xf>
    <xf numFmtId="0" fontId="1" fillId="0" borderId="36" xfId="1" applyBorder="1" applyAlignment="1">
      <alignment wrapText="1"/>
    </xf>
    <xf numFmtId="0" fontId="1" fillId="0" borderId="37" xfId="1" applyBorder="1" applyAlignment="1">
      <alignment horizontal="center" vertical="top"/>
    </xf>
    <xf numFmtId="0" fontId="2" fillId="3" borderId="38" xfId="1" applyFont="1" applyFill="1" applyBorder="1" applyAlignment="1">
      <alignment horizontal="center" vertical="center" wrapText="1"/>
    </xf>
    <xf numFmtId="0" fontId="2" fillId="3" borderId="39" xfId="1" applyFont="1" applyFill="1" applyBorder="1" applyAlignment="1">
      <alignment horizontal="center" vertical="center" wrapText="1"/>
    </xf>
    <xf numFmtId="165" fontId="2" fillId="3" borderId="39" xfId="1" applyNumberFormat="1" applyFont="1" applyFill="1" applyBorder="1" applyAlignment="1">
      <alignment horizontal="center" vertical="center" wrapText="1"/>
    </xf>
    <xf numFmtId="165" fontId="2" fillId="3" borderId="40" xfId="1" applyNumberFormat="1" applyFont="1" applyFill="1" applyBorder="1" applyAlignment="1">
      <alignment horizontal="center" vertical="center"/>
    </xf>
    <xf numFmtId="2" fontId="2" fillId="0" borderId="41" xfId="1" applyNumberFormat="1" applyFont="1" applyBorder="1" applyAlignment="1">
      <alignment horizontal="center" vertical="center"/>
    </xf>
    <xf numFmtId="165" fontId="2" fillId="0" borderId="13" xfId="1" applyNumberFormat="1" applyFont="1" applyBorder="1" applyAlignment="1">
      <alignment horizontal="center" vertical="center" wrapText="1"/>
    </xf>
    <xf numFmtId="0" fontId="1" fillId="0" borderId="27" xfId="1" applyBorder="1" applyAlignment="1">
      <alignment horizontal="center"/>
    </xf>
    <xf numFmtId="0" fontId="1" fillId="0" borderId="27" xfId="1" applyBorder="1" applyAlignment="1">
      <alignment vertical="top" wrapText="1"/>
    </xf>
    <xf numFmtId="0" fontId="1" fillId="0" borderId="42" xfId="1" applyBorder="1" applyAlignment="1">
      <alignment horizontal="center" vertical="top"/>
    </xf>
    <xf numFmtId="0" fontId="1" fillId="0" borderId="43" xfId="1" applyBorder="1" applyAlignment="1">
      <alignment horizontal="center" vertical="center"/>
    </xf>
    <xf numFmtId="0" fontId="1" fillId="0" borderId="43" xfId="1" applyBorder="1" applyAlignment="1">
      <alignment horizontal="left" vertical="top"/>
    </xf>
    <xf numFmtId="0" fontId="1" fillId="0" borderId="44" xfId="1" applyBorder="1" applyAlignment="1">
      <alignment horizontal="center" vertical="center"/>
    </xf>
    <xf numFmtId="0" fontId="1" fillId="0" borderId="18" xfId="1" applyBorder="1" applyAlignment="1">
      <alignment horizontal="left" vertical="top" wrapText="1"/>
    </xf>
    <xf numFmtId="0" fontId="1" fillId="0" borderId="45" xfId="1" applyBorder="1" applyAlignment="1">
      <alignment horizontal="center" vertical="top"/>
    </xf>
    <xf numFmtId="2" fontId="2" fillId="0" borderId="46" xfId="1" applyNumberFormat="1" applyFont="1" applyBorder="1" applyAlignment="1">
      <alignment horizontal="center" vertical="center" wrapText="1"/>
    </xf>
    <xf numFmtId="165" fontId="2" fillId="0" borderId="46" xfId="1" applyNumberFormat="1" applyFont="1" applyBorder="1" applyAlignment="1">
      <alignment horizontal="center" vertical="center"/>
    </xf>
    <xf numFmtId="0" fontId="1" fillId="0" borderId="27" xfId="6" applyFont="1" applyBorder="1" applyAlignment="1">
      <alignment horizontal="center" vertical="center" wrapText="1"/>
    </xf>
    <xf numFmtId="165" fontId="1" fillId="0" borderId="27" xfId="1" applyNumberFormat="1" applyBorder="1" applyAlignment="1">
      <alignment horizontal="center" vertical="center"/>
    </xf>
    <xf numFmtId="165" fontId="1" fillId="0" borderId="27" xfId="1" applyNumberFormat="1" applyBorder="1" applyAlignment="1">
      <alignment vertical="top" wrapText="1"/>
    </xf>
    <xf numFmtId="4" fontId="1" fillId="0" borderId="36" xfId="6" applyNumberFormat="1" applyFont="1" applyBorder="1" applyAlignment="1">
      <alignment horizontal="center" vertical="center" wrapText="1"/>
    </xf>
    <xf numFmtId="0" fontId="1" fillId="0" borderId="36" xfId="6" applyFont="1" applyBorder="1" applyAlignment="1">
      <alignment horizontal="center" vertical="center" wrapText="1"/>
    </xf>
    <xf numFmtId="165" fontId="1" fillId="0" borderId="36" xfId="1" applyNumberFormat="1" applyBorder="1" applyAlignment="1">
      <alignment horizontal="center" vertical="center"/>
    </xf>
    <xf numFmtId="2" fontId="2" fillId="0" borderId="0" xfId="1" applyNumberFormat="1" applyFont="1" applyAlignment="1">
      <alignment horizontal="center" vertical="center" wrapText="1"/>
    </xf>
    <xf numFmtId="0" fontId="2" fillId="0" borderId="0" xfId="1" applyFont="1" applyAlignment="1">
      <alignment horizontal="right" vertical="top" wrapText="1"/>
    </xf>
    <xf numFmtId="0" fontId="2" fillId="0" borderId="32" xfId="1" applyFont="1" applyBorder="1" applyAlignment="1">
      <alignment horizontal="right" vertical="top" wrapText="1"/>
    </xf>
    <xf numFmtId="2" fontId="2" fillId="0" borderId="47" xfId="1" applyNumberFormat="1" applyFont="1" applyBorder="1" applyAlignment="1">
      <alignment horizontal="center" vertical="center" wrapText="1"/>
    </xf>
    <xf numFmtId="165" fontId="2" fillId="0" borderId="47" xfId="1" applyNumberFormat="1" applyFont="1" applyBorder="1" applyAlignment="1">
      <alignment horizontal="center" vertical="center"/>
    </xf>
    <xf numFmtId="166" fontId="1" fillId="0" borderId="27" xfId="4" applyNumberFormat="1" applyFont="1" applyBorder="1" applyAlignment="1">
      <alignment horizontal="center" vertical="center"/>
      <protection locked="0"/>
    </xf>
    <xf numFmtId="0" fontId="1" fillId="0" borderId="27" xfId="4" applyFont="1" applyBorder="1" applyAlignment="1">
      <alignment horizontal="center" vertical="center" wrapText="1"/>
      <protection locked="0"/>
    </xf>
    <xf numFmtId="0" fontId="1" fillId="0" borderId="27" xfId="4" applyFont="1" applyBorder="1" applyAlignment="1">
      <alignment horizontal="left" vertical="top" wrapText="1"/>
      <protection locked="0"/>
    </xf>
    <xf numFmtId="167" fontId="1" fillId="0" borderId="27" xfId="4" applyNumberFormat="1" applyFont="1" applyBorder="1" applyAlignment="1">
      <alignment horizontal="center" vertical="center"/>
      <protection locked="0"/>
    </xf>
    <xf numFmtId="0" fontId="2" fillId="0" borderId="27" xfId="4" applyFont="1" applyBorder="1" applyAlignment="1">
      <alignment horizontal="left" vertical="top" wrapText="1"/>
      <protection locked="0"/>
    </xf>
    <xf numFmtId="2" fontId="2" fillId="0" borderId="26" xfId="1" applyNumberFormat="1" applyFont="1" applyBorder="1" applyAlignment="1">
      <alignment horizontal="right" vertical="top" wrapText="1"/>
    </xf>
    <xf numFmtId="0" fontId="2" fillId="0" borderId="27" xfId="1" applyFont="1" applyBorder="1" applyAlignment="1">
      <alignment horizontal="right" vertical="top" wrapText="1"/>
    </xf>
    <xf numFmtId="0" fontId="1" fillId="0" borderId="48" xfId="1" applyBorder="1" applyAlignment="1">
      <alignment horizontal="center" vertical="center"/>
    </xf>
    <xf numFmtId="165" fontId="1" fillId="0" borderId="27" xfId="5" applyNumberFormat="1" applyBorder="1" applyAlignment="1">
      <alignment horizontal="center" vertical="center"/>
    </xf>
    <xf numFmtId="165" fontId="1" fillId="0" borderId="22" xfId="1" applyNumberFormat="1" applyBorder="1" applyAlignment="1">
      <alignment vertical="top" wrapText="1"/>
    </xf>
    <xf numFmtId="0" fontId="1" fillId="0" borderId="27" xfId="5" applyBorder="1" applyAlignment="1">
      <alignment horizontal="center" vertical="center"/>
    </xf>
    <xf numFmtId="165" fontId="1" fillId="0" borderId="27" xfId="5" applyNumberFormat="1" applyBorder="1" applyAlignment="1">
      <alignment vertical="top" wrapText="1"/>
    </xf>
    <xf numFmtId="0" fontId="1" fillId="0" borderId="27" xfId="5" applyBorder="1" applyAlignment="1">
      <alignment vertical="top" wrapText="1"/>
    </xf>
    <xf numFmtId="0" fontId="1" fillId="0" borderId="43" xfId="1" applyBorder="1" applyAlignment="1">
      <alignment vertical="top" wrapText="1"/>
    </xf>
    <xf numFmtId="0" fontId="1" fillId="6" borderId="27" xfId="1" applyFill="1" applyBorder="1" applyAlignment="1">
      <alignment horizontal="center" vertical="center"/>
    </xf>
    <xf numFmtId="0" fontId="1" fillId="0" borderId="23" xfId="1" applyBorder="1" applyAlignment="1">
      <alignment horizontal="center" vertical="center"/>
    </xf>
    <xf numFmtId="0" fontId="1" fillId="0" borderId="49" xfId="1" applyBorder="1" applyAlignment="1">
      <alignment horizontal="center" vertical="center"/>
    </xf>
    <xf numFmtId="0" fontId="1" fillId="0" borderId="50" xfId="1" applyBorder="1" applyAlignment="1">
      <alignment wrapText="1"/>
    </xf>
    <xf numFmtId="0" fontId="1" fillId="0" borderId="36" xfId="3" applyFont="1" applyBorder="1" applyAlignment="1">
      <alignment vertical="top" wrapText="1"/>
    </xf>
    <xf numFmtId="0" fontId="1" fillId="0" borderId="48" xfId="3" applyFont="1" applyBorder="1" applyAlignment="1">
      <alignment vertical="top" wrapText="1"/>
    </xf>
    <xf numFmtId="0" fontId="1" fillId="0" borderId="27" xfId="2" applyFont="1" applyBorder="1" applyAlignment="1">
      <alignment horizontal="center" vertical="center" wrapText="1"/>
    </xf>
    <xf numFmtId="0" fontId="1" fillId="0" borderId="27" xfId="3" applyFont="1" applyBorder="1" applyAlignment="1">
      <alignment vertical="top" wrapText="1"/>
    </xf>
    <xf numFmtId="0" fontId="1" fillId="0" borderId="36" xfId="2" applyFont="1" applyBorder="1" applyAlignment="1">
      <alignment horizontal="center" vertical="center" wrapText="1"/>
    </xf>
    <xf numFmtId="0" fontId="1" fillId="0" borderId="48" xfId="2" applyFont="1" applyBorder="1" applyAlignment="1">
      <alignment horizontal="center" vertical="center" wrapText="1"/>
    </xf>
    <xf numFmtId="165" fontId="1" fillId="0" borderId="18" xfId="1" applyNumberFormat="1" applyBorder="1" applyAlignment="1">
      <alignment horizontal="center" vertical="center"/>
    </xf>
    <xf numFmtId="0" fontId="1" fillId="0" borderId="51" xfId="1" applyBorder="1" applyAlignment="1">
      <alignment horizontal="center" vertical="top"/>
    </xf>
    <xf numFmtId="0" fontId="2" fillId="3" borderId="52" xfId="1" applyFont="1" applyFill="1" applyBorder="1" applyAlignment="1">
      <alignment horizontal="center" vertical="center" wrapText="1"/>
    </xf>
    <xf numFmtId="0" fontId="2" fillId="3" borderId="53" xfId="1" applyFont="1" applyFill="1" applyBorder="1" applyAlignment="1">
      <alignment horizontal="center" vertical="center" wrapText="1"/>
    </xf>
    <xf numFmtId="165" fontId="2" fillId="3" borderId="53" xfId="1" applyNumberFormat="1" applyFont="1" applyFill="1" applyBorder="1" applyAlignment="1">
      <alignment horizontal="center" vertical="center" wrapText="1"/>
    </xf>
    <xf numFmtId="165" fontId="2" fillId="3" borderId="54" xfId="1" applyNumberFormat="1" applyFont="1" applyFill="1" applyBorder="1" applyAlignment="1">
      <alignment horizontal="center" vertical="center"/>
    </xf>
    <xf numFmtId="0" fontId="2" fillId="7" borderId="55" xfId="1" applyFont="1" applyFill="1" applyBorder="1" applyAlignment="1">
      <alignment horizontal="center" vertical="center"/>
    </xf>
    <xf numFmtId="165" fontId="1" fillId="0" borderId="0" xfId="1" applyNumberFormat="1" applyAlignment="1">
      <alignment vertical="center"/>
    </xf>
    <xf numFmtId="2" fontId="1" fillId="0" borderId="0" xfId="1" applyNumberFormat="1" applyAlignment="1">
      <alignment vertical="center"/>
    </xf>
    <xf numFmtId="0" fontId="2" fillId="0" borderId="0" xfId="1" applyFont="1"/>
    <xf numFmtId="165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vertical="center"/>
    </xf>
    <xf numFmtId="0" fontId="17" fillId="0" borderId="0" xfId="1" applyFont="1"/>
    <xf numFmtId="0" fontId="18" fillId="0" borderId="0" xfId="1" applyFont="1"/>
    <xf numFmtId="165" fontId="2" fillId="0" borderId="0" xfId="1" applyNumberFormat="1" applyFont="1" applyAlignment="1">
      <alignment horizontal="center"/>
    </xf>
    <xf numFmtId="2" fontId="2" fillId="0" borderId="0" xfId="1" applyNumberFormat="1" applyFont="1" applyAlignment="1">
      <alignment horizontal="center"/>
    </xf>
    <xf numFmtId="165" fontId="1" fillId="0" borderId="0" xfId="1" applyNumberFormat="1" applyAlignment="1">
      <alignment horizontal="center"/>
    </xf>
    <xf numFmtId="2" fontId="1" fillId="0" borderId="56" xfId="1" applyNumberFormat="1" applyBorder="1" applyAlignment="1">
      <alignment horizontal="right" vertical="center"/>
    </xf>
    <xf numFmtId="2" fontId="1" fillId="0" borderId="35" xfId="1" applyNumberFormat="1" applyBorder="1" applyAlignment="1">
      <alignment horizontal="right" vertical="center"/>
    </xf>
    <xf numFmtId="2" fontId="1" fillId="0" borderId="57" xfId="1" applyNumberFormat="1" applyBorder="1" applyAlignment="1">
      <alignment horizontal="right" vertical="top" wrapText="1"/>
    </xf>
    <xf numFmtId="2" fontId="1" fillId="0" borderId="9" xfId="1" applyNumberFormat="1" applyBorder="1" applyAlignment="1">
      <alignment horizontal="right" vertical="center"/>
    </xf>
    <xf numFmtId="2" fontId="1" fillId="0" borderId="27" xfId="1" applyNumberFormat="1" applyBorder="1" applyAlignment="1">
      <alignment horizontal="right" vertical="center"/>
    </xf>
    <xf numFmtId="2" fontId="1" fillId="0" borderId="36" xfId="1" applyNumberFormat="1" applyBorder="1" applyAlignment="1">
      <alignment horizontal="right" vertical="center"/>
    </xf>
    <xf numFmtId="2" fontId="1" fillId="0" borderId="36" xfId="1" applyNumberFormat="1" applyBorder="1" applyAlignment="1">
      <alignment horizontal="right" vertical="center" wrapText="1"/>
    </xf>
    <xf numFmtId="2" fontId="1" fillId="0" borderId="43" xfId="1" applyNumberFormat="1" applyBorder="1" applyAlignment="1">
      <alignment horizontal="right" vertical="top" wrapText="1"/>
    </xf>
    <xf numFmtId="2" fontId="1" fillId="0" borderId="48" xfId="1" applyNumberFormat="1" applyBorder="1" applyAlignment="1">
      <alignment horizontal="right" vertical="center" wrapText="1"/>
    </xf>
    <xf numFmtId="2" fontId="2" fillId="0" borderId="58" xfId="1" applyNumberFormat="1" applyFont="1" applyBorder="1" applyAlignment="1">
      <alignment horizontal="right" vertical="center"/>
    </xf>
    <xf numFmtId="2" fontId="1" fillId="0" borderId="27" xfId="4" applyNumberFormat="1" applyFont="1" applyBorder="1" applyAlignment="1">
      <alignment horizontal="right" vertical="center"/>
      <protection locked="0"/>
    </xf>
    <xf numFmtId="2" fontId="1" fillId="0" borderId="27" xfId="1" applyNumberFormat="1" applyBorder="1" applyAlignment="1">
      <alignment horizontal="right" vertical="center" wrapText="1"/>
    </xf>
    <xf numFmtId="2" fontId="2" fillId="0" borderId="59" xfId="1" applyNumberFormat="1" applyFont="1" applyBorder="1" applyAlignment="1">
      <alignment horizontal="right" vertical="center"/>
    </xf>
    <xf numFmtId="2" fontId="1" fillId="0" borderId="36" xfId="6" applyNumberFormat="1" applyFont="1" applyBorder="1" applyAlignment="1">
      <alignment horizontal="right" vertical="center" wrapText="1"/>
    </xf>
    <xf numFmtId="2" fontId="1" fillId="0" borderId="43" xfId="1" applyNumberFormat="1" applyBorder="1" applyAlignment="1">
      <alignment horizontal="right" vertical="center"/>
    </xf>
    <xf numFmtId="2" fontId="1" fillId="0" borderId="22" xfId="1" applyNumberFormat="1" applyBorder="1" applyAlignment="1">
      <alignment horizontal="right" vertical="center"/>
    </xf>
    <xf numFmtId="0" fontId="28" fillId="0" borderId="60" xfId="0" applyFont="1" applyBorder="1"/>
    <xf numFmtId="0" fontId="28" fillId="0" borderId="0" xfId="0" applyFont="1"/>
    <xf numFmtId="0" fontId="29" fillId="0" borderId="0" xfId="0" applyFont="1"/>
    <xf numFmtId="0" fontId="30" fillId="0" borderId="0" xfId="0" applyFont="1"/>
    <xf numFmtId="0" fontId="30" fillId="0" borderId="0" xfId="0" applyFont="1" applyAlignment="1">
      <alignment horizontal="left"/>
    </xf>
    <xf numFmtId="0" fontId="31" fillId="0" borderId="0" xfId="0" applyFont="1"/>
    <xf numFmtId="0" fontId="28" fillId="0" borderId="0" xfId="0" applyFont="1" applyAlignment="1">
      <alignment horizontal="right"/>
    </xf>
    <xf numFmtId="1" fontId="28" fillId="0" borderId="0" xfId="0" quotePrefix="1" applyNumberFormat="1" applyFont="1" applyAlignment="1">
      <alignment horizontal="right"/>
    </xf>
    <xf numFmtId="0" fontId="34" fillId="0" borderId="0" xfId="0" applyFont="1"/>
    <xf numFmtId="0" fontId="32" fillId="0" borderId="0" xfId="0" applyFont="1"/>
    <xf numFmtId="0" fontId="29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4" fontId="30" fillId="8" borderId="0" xfId="0" applyNumberFormat="1" applyFont="1" applyFill="1"/>
    <xf numFmtId="0" fontId="35" fillId="0" borderId="0" xfId="0" applyFont="1"/>
    <xf numFmtId="0" fontId="30" fillId="0" borderId="0" xfId="0" applyFont="1" applyAlignment="1">
      <alignment horizontal="right"/>
    </xf>
    <xf numFmtId="4" fontId="35" fillId="0" borderId="0" xfId="0" applyNumberFormat="1" applyFont="1"/>
    <xf numFmtId="168" fontId="35" fillId="0" borderId="0" xfId="0" applyNumberFormat="1" applyFont="1"/>
    <xf numFmtId="0" fontId="35" fillId="0" borderId="0" xfId="0" quotePrefix="1" applyFont="1"/>
    <xf numFmtId="0" fontId="36" fillId="9" borderId="0" xfId="0" applyFont="1" applyFill="1"/>
    <xf numFmtId="4" fontId="37" fillId="8" borderId="0" xfId="0" applyNumberFormat="1" applyFont="1" applyFill="1"/>
    <xf numFmtId="0" fontId="38" fillId="0" borderId="0" xfId="0" applyFont="1"/>
    <xf numFmtId="4" fontId="30" fillId="0" borderId="0" xfId="0" applyNumberFormat="1" applyFont="1"/>
    <xf numFmtId="0" fontId="30" fillId="0" borderId="61" xfId="0" applyFont="1" applyBorder="1" applyAlignment="1">
      <alignment horizontal="left"/>
    </xf>
    <xf numFmtId="0" fontId="30" fillId="0" borderId="61" xfId="0" applyFont="1" applyBorder="1"/>
    <xf numFmtId="0" fontId="30" fillId="0" borderId="61" xfId="0" applyFont="1" applyBorder="1" applyAlignment="1">
      <alignment horizontal="right"/>
    </xf>
    <xf numFmtId="4" fontId="30" fillId="0" borderId="61" xfId="0" applyNumberFormat="1" applyFont="1" applyBorder="1"/>
    <xf numFmtId="4" fontId="30" fillId="8" borderId="61" xfId="0" applyNumberFormat="1" applyFont="1" applyFill="1" applyBorder="1"/>
    <xf numFmtId="0" fontId="30" fillId="0" borderId="60" xfId="0" applyFont="1" applyBorder="1" applyAlignment="1">
      <alignment horizontal="left"/>
    </xf>
    <xf numFmtId="0" fontId="30" fillId="0" borderId="60" xfId="0" applyFont="1" applyBorder="1"/>
    <xf numFmtId="0" fontId="30" fillId="0" borderId="60" xfId="0" applyFont="1" applyBorder="1" applyAlignment="1">
      <alignment horizontal="right"/>
    </xf>
    <xf numFmtId="4" fontId="30" fillId="0" borderId="60" xfId="0" applyNumberFormat="1" applyFont="1" applyBorder="1"/>
    <xf numFmtId="4" fontId="30" fillId="8" borderId="60" xfId="0" applyNumberFormat="1" applyFont="1" applyFill="1" applyBorder="1"/>
    <xf numFmtId="0" fontId="0" fillId="0" borderId="0" xfId="0" applyFill="1"/>
    <xf numFmtId="4" fontId="30" fillId="0" borderId="0" xfId="0" applyNumberFormat="1" applyFont="1" applyFill="1"/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/>
    </xf>
    <xf numFmtId="0" fontId="39" fillId="0" borderId="0" xfId="0" applyFont="1"/>
    <xf numFmtId="4" fontId="39" fillId="8" borderId="0" xfId="0" applyNumberFormat="1" applyFont="1" applyFill="1"/>
    <xf numFmtId="4" fontId="40" fillId="0" borderId="0" xfId="0" applyNumberFormat="1" applyFont="1"/>
    <xf numFmtId="0" fontId="39" fillId="0" borderId="0" xfId="0" applyFont="1" applyAlignment="1">
      <alignment horizontal="right"/>
    </xf>
    <xf numFmtId="0" fontId="39" fillId="0" borderId="0" xfId="0" applyFont="1" applyAlignment="1">
      <alignment horizontal="left"/>
    </xf>
    <xf numFmtId="4" fontId="41" fillId="10" borderId="0" xfId="0" applyNumberFormat="1" applyFont="1" applyFill="1"/>
    <xf numFmtId="4" fontId="41" fillId="10" borderId="60" xfId="0" applyNumberFormat="1" applyFont="1" applyFill="1" applyBorder="1"/>
    <xf numFmtId="4" fontId="40" fillId="0" borderId="60" xfId="0" applyNumberFormat="1" applyFont="1" applyBorder="1"/>
    <xf numFmtId="0" fontId="39" fillId="0" borderId="60" xfId="0" applyFont="1" applyBorder="1"/>
    <xf numFmtId="0" fontId="39" fillId="0" borderId="60" xfId="0" applyFont="1" applyBorder="1" applyAlignment="1">
      <alignment horizontal="right"/>
    </xf>
    <xf numFmtId="0" fontId="39" fillId="0" borderId="60" xfId="0" applyFont="1" applyBorder="1" applyAlignment="1">
      <alignment horizontal="left"/>
    </xf>
    <xf numFmtId="4" fontId="41" fillId="10" borderId="61" xfId="0" applyNumberFormat="1" applyFont="1" applyFill="1" applyBorder="1"/>
    <xf numFmtId="4" fontId="40" fillId="0" borderId="61" xfId="0" applyNumberFormat="1" applyFont="1" applyBorder="1"/>
    <xf numFmtId="0" fontId="39" fillId="0" borderId="61" xfId="0" applyFont="1" applyBorder="1"/>
    <xf numFmtId="0" fontId="39" fillId="0" borderId="61" xfId="0" applyFont="1" applyBorder="1" applyAlignment="1">
      <alignment horizontal="right"/>
    </xf>
    <xf numFmtId="0" fontId="39" fillId="0" borderId="61" xfId="0" applyFont="1" applyBorder="1" applyAlignment="1">
      <alignment horizontal="left"/>
    </xf>
    <xf numFmtId="4" fontId="42" fillId="10" borderId="0" xfId="0" applyNumberFormat="1" applyFont="1" applyFill="1"/>
    <xf numFmtId="4" fontId="43" fillId="0" borderId="0" xfId="0" applyNumberFormat="1" applyFont="1"/>
    <xf numFmtId="0" fontId="44" fillId="0" borderId="0" xfId="0" applyFont="1" applyAlignment="1">
      <alignment horizontal="right"/>
    </xf>
    <xf numFmtId="0" fontId="45" fillId="9" borderId="0" xfId="0" applyFont="1" applyFill="1"/>
    <xf numFmtId="4" fontId="41" fillId="0" borderId="0" xfId="0" applyNumberFormat="1" applyFont="1"/>
    <xf numFmtId="49" fontId="40" fillId="0" borderId="0" xfId="9" applyNumberFormat="1" applyFont="1"/>
    <xf numFmtId="4" fontId="46" fillId="10" borderId="0" xfId="0" applyNumberFormat="1" applyFont="1" applyFill="1"/>
    <xf numFmtId="4" fontId="46" fillId="0" borderId="0" xfId="0" applyNumberFormat="1" applyFont="1"/>
    <xf numFmtId="4" fontId="47" fillId="0" borderId="0" xfId="0" applyNumberFormat="1" applyFont="1"/>
    <xf numFmtId="0" fontId="30" fillId="0" borderId="0" xfId="0" quotePrefix="1" applyFont="1"/>
    <xf numFmtId="0" fontId="40" fillId="0" borderId="0" xfId="0" applyFont="1"/>
    <xf numFmtId="4" fontId="40" fillId="10" borderId="0" xfId="0" applyNumberFormat="1" applyFont="1" applyFill="1"/>
    <xf numFmtId="0" fontId="39" fillId="0" borderId="0" xfId="0" quotePrefix="1" applyFont="1"/>
    <xf numFmtId="0" fontId="40" fillId="0" borderId="0" xfId="0" quotePrefix="1" applyFont="1"/>
    <xf numFmtId="0" fontId="41" fillId="10" borderId="0" xfId="0" applyFont="1" applyFill="1"/>
    <xf numFmtId="0" fontId="39" fillId="0" borderId="0" xfId="0" quotePrefix="1" applyFont="1" applyAlignment="1">
      <alignment wrapText="1" shrinkToFit="1"/>
    </xf>
    <xf numFmtId="0" fontId="40" fillId="0" borderId="0" xfId="0" applyFont="1" applyAlignment="1">
      <alignment horizontal="left"/>
    </xf>
    <xf numFmtId="0" fontId="39" fillId="0" borderId="0" xfId="0" quotePrefix="1" applyFont="1" applyAlignment="1">
      <alignment shrinkToFit="1"/>
    </xf>
    <xf numFmtId="0" fontId="30" fillId="0" borderId="0" xfId="7" applyNumberFormat="1" applyFont="1"/>
    <xf numFmtId="0" fontId="30" fillId="0" borderId="0" xfId="7" applyNumberFormat="1" applyFont="1" applyAlignment="1">
      <alignment horizontal="left"/>
    </xf>
    <xf numFmtId="0" fontId="46" fillId="10" borderId="0" xfId="0" applyFont="1" applyFill="1"/>
    <xf numFmtId="49" fontId="30" fillId="0" borderId="0" xfId="0" applyNumberFormat="1" applyFont="1"/>
    <xf numFmtId="165" fontId="30" fillId="0" borderId="0" xfId="0" applyNumberFormat="1" applyFont="1"/>
    <xf numFmtId="165" fontId="46" fillId="10" borderId="0" xfId="0" applyNumberFormat="1" applyFont="1" applyFill="1"/>
    <xf numFmtId="0" fontId="39" fillId="0" borderId="0" xfId="0" applyFont="1" applyAlignment="1">
      <alignment vertical="top"/>
    </xf>
    <xf numFmtId="4" fontId="41" fillId="0" borderId="0" xfId="0" applyNumberFormat="1" applyFont="1" applyAlignment="1">
      <alignment vertical="top"/>
    </xf>
    <xf numFmtId="0" fontId="39" fillId="0" borderId="0" xfId="0" applyFont="1" applyAlignment="1">
      <alignment horizontal="right" vertical="top"/>
    </xf>
    <xf numFmtId="0" fontId="39" fillId="0" borderId="0" xfId="0" quotePrefix="1" applyFont="1" applyAlignment="1">
      <alignment vertical="top" wrapText="1"/>
    </xf>
    <xf numFmtId="0" fontId="39" fillId="0" borderId="0" xfId="0" applyFont="1" applyAlignment="1">
      <alignment horizontal="left" vertical="top"/>
    </xf>
    <xf numFmtId="0" fontId="35" fillId="0" borderId="0" xfId="0" applyFont="1" applyAlignment="1">
      <alignment vertical="top" wrapText="1"/>
    </xf>
    <xf numFmtId="4" fontId="41" fillId="10" borderId="0" xfId="0" applyNumberFormat="1" applyFont="1" applyFill="1" applyAlignment="1">
      <alignment horizontal="left" vertical="top"/>
    </xf>
    <xf numFmtId="4" fontId="41" fillId="0" borderId="0" xfId="0" applyNumberFormat="1" applyFont="1" applyAlignment="1">
      <alignment horizontal="left" vertical="top"/>
    </xf>
    <xf numFmtId="0" fontId="40" fillId="0" borderId="0" xfId="0" applyFont="1" applyAlignment="1">
      <alignment horizontal="left" vertical="top"/>
    </xf>
    <xf numFmtId="4" fontId="41" fillId="0" borderId="60" xfId="0" applyNumberFormat="1" applyFont="1" applyBorder="1"/>
    <xf numFmtId="0" fontId="35" fillId="0" borderId="60" xfId="0" applyFont="1" applyBorder="1" applyAlignment="1">
      <alignment vertical="top" wrapText="1"/>
    </xf>
    <xf numFmtId="4" fontId="41" fillId="0" borderId="61" xfId="0" applyNumberFormat="1" applyFont="1" applyBorder="1"/>
    <xf numFmtId="0" fontId="35" fillId="0" borderId="61" xfId="0" applyFont="1" applyBorder="1" applyAlignment="1">
      <alignment vertical="top" wrapText="1"/>
    </xf>
    <xf numFmtId="0" fontId="52" fillId="0" borderId="0" xfId="0" applyFont="1" applyAlignment="1">
      <alignment horizontal="left" vertical="top"/>
    </xf>
    <xf numFmtId="0" fontId="35" fillId="0" borderId="0" xfId="0" applyFont="1" applyAlignment="1">
      <alignment wrapText="1"/>
    </xf>
    <xf numFmtId="0" fontId="40" fillId="0" borderId="0" xfId="0" applyFont="1" applyAlignment="1">
      <alignment horizontal="right" vertical="top"/>
    </xf>
    <xf numFmtId="0" fontId="35" fillId="0" borderId="0" xfId="0" applyFont="1" applyAlignment="1">
      <alignment horizontal="left" vertical="top" wrapText="1"/>
    </xf>
    <xf numFmtId="0" fontId="35" fillId="0" borderId="60" xfId="0" applyFont="1" applyBorder="1" applyAlignment="1">
      <alignment wrapText="1"/>
    </xf>
    <xf numFmtId="0" fontId="35" fillId="10" borderId="0" xfId="0" applyFont="1" applyFill="1" applyAlignment="1">
      <alignment wrapText="1"/>
    </xf>
    <xf numFmtId="0" fontId="40" fillId="0" borderId="0" xfId="0" applyFont="1" applyAlignment="1">
      <alignment horizontal="right"/>
    </xf>
    <xf numFmtId="0" fontId="39" fillId="0" borderId="61" xfId="0" quotePrefix="1" applyFont="1" applyBorder="1"/>
    <xf numFmtId="4" fontId="39" fillId="0" borderId="0" xfId="0" applyNumberFormat="1" applyFont="1"/>
    <xf numFmtId="0" fontId="39" fillId="0" borderId="0" xfId="0" applyFont="1" applyAlignment="1">
      <alignment wrapText="1"/>
    </xf>
    <xf numFmtId="0" fontId="39" fillId="0" borderId="0" xfId="0" applyFont="1" applyAlignment="1">
      <alignment horizontal="center"/>
    </xf>
    <xf numFmtId="0" fontId="39" fillId="0" borderId="0" xfId="0" applyFont="1" applyBorder="1" applyAlignment="1">
      <alignment horizontal="left"/>
    </xf>
    <xf numFmtId="0" fontId="35" fillId="0" borderId="0" xfId="0" applyFont="1" applyBorder="1" applyAlignment="1">
      <alignment wrapText="1"/>
    </xf>
    <xf numFmtId="0" fontId="39" fillId="0" borderId="0" xfId="0" applyFont="1" applyBorder="1" applyAlignment="1">
      <alignment horizontal="right"/>
    </xf>
    <xf numFmtId="4" fontId="41" fillId="0" borderId="0" xfId="0" applyNumberFormat="1" applyFont="1" applyBorder="1"/>
    <xf numFmtId="4" fontId="41" fillId="10" borderId="0" xfId="0" applyNumberFormat="1" applyFont="1" applyFill="1" applyBorder="1"/>
    <xf numFmtId="0" fontId="40" fillId="0" borderId="60" xfId="0" quotePrefix="1" applyFont="1" applyBorder="1"/>
    <xf numFmtId="49" fontId="30" fillId="0" borderId="0" xfId="0" applyNumberFormat="1" applyFont="1" applyBorder="1"/>
    <xf numFmtId="0" fontId="30" fillId="0" borderId="0" xfId="0" applyFont="1" applyBorder="1" applyAlignment="1">
      <alignment horizontal="right"/>
    </xf>
    <xf numFmtId="0" fontId="46" fillId="10" borderId="0" xfId="0" applyFont="1" applyFill="1" applyBorder="1"/>
    <xf numFmtId="4" fontId="40" fillId="0" borderId="0" xfId="0" applyNumberFormat="1" applyFont="1" applyAlignment="1">
      <alignment horizontal="right"/>
    </xf>
    <xf numFmtId="4" fontId="35" fillId="0" borderId="0" xfId="0" applyNumberFormat="1" applyFont="1" applyAlignment="1">
      <alignment wrapText="1"/>
    </xf>
    <xf numFmtId="4" fontId="46" fillId="0" borderId="0" xfId="0" applyNumberFormat="1" applyFont="1" applyBorder="1"/>
    <xf numFmtId="1" fontId="2" fillId="0" borderId="0" xfId="0" applyNumberFormat="1" applyFont="1" applyBorder="1" applyAlignment="1">
      <alignment horizontal="center" vertical="center"/>
    </xf>
    <xf numFmtId="1" fontId="39" fillId="0" borderId="0" xfId="0" applyNumberFormat="1" applyFont="1"/>
    <xf numFmtId="1" fontId="39" fillId="0" borderId="61" xfId="0" applyNumberFormat="1" applyFont="1" applyBorder="1"/>
    <xf numFmtId="1" fontId="40" fillId="0" borderId="0" xfId="0" applyNumberFormat="1" applyFont="1" applyAlignment="1">
      <alignment horizontal="right"/>
    </xf>
    <xf numFmtId="1" fontId="40" fillId="0" borderId="0" xfId="0" applyNumberFormat="1" applyFont="1"/>
    <xf numFmtId="1" fontId="35" fillId="0" borderId="0" xfId="0" applyNumberFormat="1" applyFont="1" applyAlignment="1">
      <alignment wrapText="1"/>
    </xf>
    <xf numFmtId="1" fontId="40" fillId="0" borderId="0" xfId="0" applyNumberFormat="1" applyFont="1" applyAlignment="1">
      <alignment vertical="top"/>
    </xf>
    <xf numFmtId="1" fontId="40" fillId="0" borderId="60" xfId="0" applyNumberFormat="1" applyFont="1" applyBorder="1"/>
    <xf numFmtId="1" fontId="40" fillId="0" borderId="0" xfId="0" applyNumberFormat="1" applyFont="1" applyBorder="1"/>
    <xf numFmtId="1" fontId="40" fillId="0" borderId="0" xfId="0" applyNumberFormat="1" applyFont="1" applyAlignment="1">
      <alignment horizontal="left" vertical="top"/>
    </xf>
    <xf numFmtId="1" fontId="52" fillId="0" borderId="0" xfId="0" applyNumberFormat="1" applyFont="1" applyAlignment="1">
      <alignment horizontal="left" vertical="top"/>
    </xf>
    <xf numFmtId="1" fontId="40" fillId="0" borderId="61" xfId="0" applyNumberFormat="1" applyFont="1" applyBorder="1"/>
    <xf numFmtId="1" fontId="39" fillId="0" borderId="0" xfId="0" applyNumberFormat="1" applyFont="1" applyAlignment="1">
      <alignment vertical="top"/>
    </xf>
    <xf numFmtId="1" fontId="30" fillId="0" borderId="0" xfId="0" applyNumberFormat="1" applyFont="1"/>
    <xf numFmtId="1" fontId="39" fillId="0" borderId="60" xfId="0" applyNumberFormat="1" applyFont="1" applyBorder="1"/>
    <xf numFmtId="1" fontId="30" fillId="0" borderId="0" xfId="0" applyNumberFormat="1" applyFont="1" applyBorder="1"/>
    <xf numFmtId="1" fontId="44" fillId="0" borderId="0" xfId="0" applyNumberFormat="1" applyFont="1"/>
    <xf numFmtId="164" fontId="1" fillId="8" borderId="0" xfId="0" applyNumberFormat="1" applyFont="1" applyFill="1"/>
    <xf numFmtId="4" fontId="2" fillId="0" borderId="0" xfId="0" applyNumberFormat="1" applyFont="1" applyBorder="1" applyAlignment="1">
      <alignment horizontal="center" vertical="center" wrapText="1"/>
    </xf>
    <xf numFmtId="0" fontId="0" fillId="0" borderId="60" xfId="0" applyBorder="1"/>
    <xf numFmtId="49" fontId="35" fillId="0" borderId="0" xfId="9" applyNumberFormat="1" applyFont="1"/>
    <xf numFmtId="0" fontId="30" fillId="0" borderId="0" xfId="0" applyFont="1" applyAlignment="1">
      <alignment horizontal="left" vertical="top" wrapText="1"/>
    </xf>
    <xf numFmtId="4" fontId="54" fillId="10" borderId="0" xfId="0" applyNumberFormat="1" applyFont="1" applyFill="1"/>
    <xf numFmtId="0" fontId="55" fillId="0" borderId="0" xfId="0" applyFont="1" applyAlignment="1">
      <alignment horizontal="right"/>
    </xf>
    <xf numFmtId="0" fontId="55" fillId="0" borderId="0" xfId="0" applyFont="1"/>
    <xf numFmtId="4" fontId="55" fillId="0" borderId="0" xfId="0" applyNumberFormat="1" applyFont="1"/>
    <xf numFmtId="4" fontId="55" fillId="8" borderId="0" xfId="0" applyNumberFormat="1" applyFont="1" applyFill="1"/>
    <xf numFmtId="0" fontId="27" fillId="0" borderId="0" xfId="0" applyFont="1"/>
    <xf numFmtId="1" fontId="0" fillId="0" borderId="0" xfId="0" applyNumberFormat="1"/>
    <xf numFmtId="1" fontId="35" fillId="0" borderId="0" xfId="0" applyNumberFormat="1" applyFont="1"/>
    <xf numFmtId="1" fontId="30" fillId="0" borderId="61" xfId="0" applyNumberFormat="1" applyFont="1" applyBorder="1"/>
    <xf numFmtId="1" fontId="30" fillId="0" borderId="60" xfId="0" applyNumberFormat="1" applyFont="1" applyBorder="1"/>
    <xf numFmtId="1" fontId="55" fillId="0" borderId="0" xfId="0" applyNumberFormat="1" applyFont="1"/>
    <xf numFmtId="165" fontId="39" fillId="0" borderId="0" xfId="0" quotePrefix="1" applyNumberFormat="1" applyFont="1"/>
    <xf numFmtId="4" fontId="46" fillId="0" borderId="0" xfId="0" applyNumberFormat="1" applyFont="1" applyAlignment="1">
      <alignment horizontal="center" wrapText="1"/>
    </xf>
    <xf numFmtId="165" fontId="39" fillId="0" borderId="0" xfId="0" applyNumberFormat="1" applyFont="1"/>
    <xf numFmtId="4" fontId="40" fillId="8" borderId="0" xfId="0" applyNumberFormat="1" applyFont="1" applyFill="1"/>
    <xf numFmtId="165" fontId="40" fillId="0" borderId="0" xfId="9" applyNumberFormat="1" applyFont="1" applyAlignment="1">
      <alignment horizontal="right"/>
    </xf>
    <xf numFmtId="165" fontId="40" fillId="0" borderId="0" xfId="9" applyNumberFormat="1" applyFont="1"/>
    <xf numFmtId="165" fontId="40" fillId="0" borderId="0" xfId="0" applyNumberFormat="1" applyFont="1"/>
    <xf numFmtId="4" fontId="44" fillId="8" borderId="0" xfId="0" applyNumberFormat="1" applyFont="1" applyFill="1"/>
    <xf numFmtId="4" fontId="39" fillId="8" borderId="61" xfId="0" applyNumberFormat="1" applyFont="1" applyFill="1" applyBorder="1"/>
    <xf numFmtId="4" fontId="39" fillId="8" borderId="60" xfId="0" applyNumberFormat="1" applyFont="1" applyFill="1" applyBorder="1"/>
    <xf numFmtId="0" fontId="56" fillId="0" borderId="0" xfId="0" applyFont="1"/>
    <xf numFmtId="0" fontId="30" fillId="0" borderId="62" xfId="0" applyFont="1" applyBorder="1"/>
    <xf numFmtId="0" fontId="56" fillId="0" borderId="0" xfId="0" applyFont="1" applyAlignment="1">
      <alignment horizontal="left"/>
    </xf>
    <xf numFmtId="4" fontId="30" fillId="0" borderId="10" xfId="0" applyNumberFormat="1" applyFont="1" applyBorder="1"/>
    <xf numFmtId="4" fontId="57" fillId="10" borderId="0" xfId="0" applyNumberFormat="1" applyFont="1" applyFill="1"/>
    <xf numFmtId="165" fontId="40" fillId="0" borderId="0" xfId="0" applyNumberFormat="1" applyFont="1" applyAlignment="1">
      <alignment horizontal="center"/>
    </xf>
    <xf numFmtId="4" fontId="40" fillId="10" borderId="0" xfId="0" applyNumberFormat="1" applyFont="1" applyFill="1" applyAlignment="1">
      <alignment horizontal="right"/>
    </xf>
    <xf numFmtId="0" fontId="40" fillId="0" borderId="0" xfId="0" applyFont="1" applyAlignment="1">
      <alignment horizontal="center"/>
    </xf>
    <xf numFmtId="0" fontId="39" fillId="0" borderId="0" xfId="7" applyNumberFormat="1" applyFont="1"/>
    <xf numFmtId="0" fontId="39" fillId="0" borderId="0" xfId="7" applyNumberFormat="1" applyFont="1" applyAlignment="1">
      <alignment horizontal="left"/>
    </xf>
    <xf numFmtId="4" fontId="40" fillId="10" borderId="0" xfId="9" applyNumberFormat="1" applyFont="1" applyFill="1"/>
    <xf numFmtId="4" fontId="40" fillId="0" borderId="0" xfId="9" applyNumberFormat="1" applyFont="1"/>
    <xf numFmtId="0" fontId="40" fillId="0" borderId="0" xfId="9" applyFont="1"/>
    <xf numFmtId="0" fontId="40" fillId="0" borderId="0" xfId="9" applyFont="1" applyAlignment="1">
      <alignment horizontal="right"/>
    </xf>
    <xf numFmtId="0" fontId="43" fillId="0" borderId="0" xfId="0" applyFont="1"/>
    <xf numFmtId="0" fontId="43" fillId="0" borderId="0" xfId="0" applyFont="1" applyAlignment="1">
      <alignment horizontal="center"/>
    </xf>
    <xf numFmtId="165" fontId="40" fillId="0" borderId="0" xfId="9" quotePrefix="1" applyNumberFormat="1" applyFont="1"/>
    <xf numFmtId="0" fontId="40" fillId="0" borderId="0" xfId="0" quotePrefix="1" applyFont="1" applyAlignment="1">
      <alignment horizontal="left"/>
    </xf>
    <xf numFmtId="0" fontId="39" fillId="0" borderId="0" xfId="10" applyFont="1" applyAlignment="1">
      <alignment horizontal="right"/>
    </xf>
    <xf numFmtId="0" fontId="40" fillId="0" borderId="0" xfId="10" quotePrefix="1" applyFont="1" applyAlignment="1">
      <alignment horizontal="left"/>
    </xf>
    <xf numFmtId="0" fontId="40" fillId="0" borderId="0" xfId="7" applyNumberFormat="1" applyFont="1"/>
    <xf numFmtId="0" fontId="40" fillId="0" borderId="0" xfId="7" applyNumberFormat="1" applyFont="1" applyAlignment="1">
      <alignment horizontal="left"/>
    </xf>
    <xf numFmtId="4" fontId="40" fillId="0" borderId="0" xfId="8" applyNumberFormat="1" applyFont="1"/>
    <xf numFmtId="0" fontId="40" fillId="0" borderId="0" xfId="8" applyFont="1" applyAlignment="1">
      <alignment horizontal="center"/>
    </xf>
    <xf numFmtId="1" fontId="43" fillId="0" borderId="0" xfId="0" applyNumberFormat="1" applyFont="1"/>
    <xf numFmtId="1" fontId="40" fillId="0" borderId="0" xfId="8" applyNumberFormat="1" applyFont="1"/>
    <xf numFmtId="1" fontId="40" fillId="0" borderId="0" xfId="9" applyNumberFormat="1" applyFont="1"/>
    <xf numFmtId="4" fontId="40" fillId="10" borderId="0" xfId="8" applyNumberFormat="1" applyFont="1" applyFill="1" applyAlignment="1">
      <alignment horizontal="right"/>
    </xf>
    <xf numFmtId="0" fontId="59" fillId="0" borderId="0" xfId="0" applyFont="1"/>
    <xf numFmtId="0" fontId="59" fillId="0" borderId="0" xfId="0" applyFont="1" applyAlignment="1">
      <alignment horizontal="left"/>
    </xf>
    <xf numFmtId="0" fontId="60" fillId="0" borderId="0" xfId="0" applyFont="1"/>
    <xf numFmtId="4" fontId="59" fillId="0" borderId="0" xfId="0" applyNumberFormat="1" applyFont="1"/>
    <xf numFmtId="0" fontId="61" fillId="0" borderId="0" xfId="0" applyFont="1"/>
    <xf numFmtId="4" fontId="61" fillId="0" borderId="0" xfId="0" applyNumberFormat="1" applyFont="1"/>
    <xf numFmtId="0" fontId="61" fillId="0" borderId="62" xfId="0" applyFont="1" applyBorder="1"/>
    <xf numFmtId="0" fontId="61" fillId="0" borderId="0" xfId="0" applyFont="1" applyAlignment="1">
      <alignment horizontal="left"/>
    </xf>
    <xf numFmtId="4" fontId="61" fillId="0" borderId="10" xfId="0" applyNumberFormat="1" applyFont="1" applyBorder="1"/>
    <xf numFmtId="0" fontId="1" fillId="0" borderId="36" xfId="1" applyFont="1" applyBorder="1" applyAlignment="1">
      <alignment vertical="top" wrapText="1"/>
    </xf>
    <xf numFmtId="165" fontId="1" fillId="0" borderId="27" xfId="1" applyNumberFormat="1" applyFont="1" applyBorder="1" applyAlignment="1">
      <alignment vertical="top" wrapText="1"/>
    </xf>
    <xf numFmtId="0" fontId="1" fillId="0" borderId="27" xfId="1" applyFont="1" applyBorder="1" applyAlignment="1">
      <alignment horizontal="center"/>
    </xf>
    <xf numFmtId="0" fontId="2" fillId="0" borderId="36" xfId="1" applyFont="1" applyBorder="1" applyAlignment="1">
      <alignment vertical="top" wrapText="1"/>
    </xf>
    <xf numFmtId="0" fontId="1" fillId="0" borderId="28" xfId="1" applyFont="1" applyBorder="1" applyAlignment="1">
      <alignment horizontal="center" vertical="center"/>
    </xf>
    <xf numFmtId="0" fontId="1" fillId="0" borderId="44" xfId="1" applyBorder="1" applyAlignment="1">
      <alignment vertical="top" wrapText="1"/>
    </xf>
    <xf numFmtId="2" fontId="1" fillId="0" borderId="44" xfId="1" applyNumberFormat="1" applyBorder="1" applyAlignment="1">
      <alignment horizontal="right" vertical="center" wrapText="1"/>
    </xf>
    <xf numFmtId="0" fontId="1" fillId="0" borderId="63" xfId="1" applyBorder="1" applyAlignment="1">
      <alignment horizontal="center" vertical="center"/>
    </xf>
    <xf numFmtId="165" fontId="1" fillId="0" borderId="62" xfId="1" applyNumberFormat="1" applyBorder="1" applyAlignment="1">
      <alignment horizontal="left" vertical="top" wrapText="1"/>
    </xf>
    <xf numFmtId="165" fontId="1" fillId="0" borderId="65" xfId="1" applyNumberFormat="1" applyBorder="1" applyAlignment="1">
      <alignment horizontal="center" vertical="center"/>
    </xf>
    <xf numFmtId="0" fontId="1" fillId="0" borderId="27" xfId="5" applyFont="1" applyBorder="1" applyAlignment="1">
      <alignment vertical="top" wrapText="1"/>
    </xf>
    <xf numFmtId="2" fontId="1" fillId="0" borderId="74" xfId="1" applyNumberFormat="1" applyBorder="1" applyAlignment="1">
      <alignment horizontal="right" vertical="center"/>
    </xf>
    <xf numFmtId="0" fontId="1" fillId="0" borderId="6" xfId="3" applyFont="1" applyBorder="1" applyAlignment="1">
      <alignment vertical="top" wrapText="1"/>
    </xf>
    <xf numFmtId="165" fontId="1" fillId="0" borderId="75" xfId="1" applyNumberFormat="1" applyBorder="1" applyAlignment="1">
      <alignment horizontal="center" vertical="center"/>
    </xf>
    <xf numFmtId="0" fontId="1" fillId="0" borderId="75" xfId="2" applyFont="1" applyBorder="1" applyAlignment="1">
      <alignment horizontal="center" vertical="center" wrapText="1"/>
    </xf>
    <xf numFmtId="2" fontId="1" fillId="0" borderId="76" xfId="1" applyNumberFormat="1" applyBorder="1" applyAlignment="1">
      <alignment horizontal="right" vertical="center"/>
    </xf>
    <xf numFmtId="169" fontId="3" fillId="0" borderId="0" xfId="0" applyNumberFormat="1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 vertical="top" wrapText="1"/>
    </xf>
    <xf numFmtId="0" fontId="2" fillId="0" borderId="3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/>
    </xf>
    <xf numFmtId="0" fontId="0" fillId="0" borderId="2" xfId="0" applyBorder="1"/>
    <xf numFmtId="0" fontId="0" fillId="0" borderId="5" xfId="0" applyBorder="1"/>
    <xf numFmtId="2" fontId="1" fillId="0" borderId="56" xfId="1" applyNumberFormat="1" applyBorder="1" applyAlignment="1">
      <alignment horizontal="right" vertical="center"/>
    </xf>
    <xf numFmtId="2" fontId="1" fillId="0" borderId="35" xfId="1" applyNumberFormat="1" applyBorder="1" applyAlignment="1">
      <alignment horizontal="right" vertical="center"/>
    </xf>
    <xf numFmtId="0" fontId="26" fillId="0" borderId="0" xfId="1" applyFont="1" applyAlignment="1">
      <alignment horizontal="center" vertical="center" wrapText="1"/>
    </xf>
    <xf numFmtId="0" fontId="25" fillId="0" borderId="0" xfId="1" applyFont="1" applyAlignment="1">
      <alignment horizontal="center" vertical="center"/>
    </xf>
    <xf numFmtId="0" fontId="19" fillId="0" borderId="0" xfId="1" applyFont="1" applyAlignment="1">
      <alignment horizontal="center" vertical="center"/>
    </xf>
    <xf numFmtId="0" fontId="1" fillId="0" borderId="66" xfId="1" applyBorder="1" applyAlignment="1">
      <alignment horizontal="center" vertical="top"/>
    </xf>
    <xf numFmtId="0" fontId="1" fillId="0" borderId="63" xfId="1" applyBorder="1" applyAlignment="1">
      <alignment horizontal="center" vertical="top"/>
    </xf>
    <xf numFmtId="165" fontId="1" fillId="0" borderId="11" xfId="1" applyNumberFormat="1" applyBorder="1" applyAlignment="1">
      <alignment horizontal="center" vertical="center"/>
    </xf>
    <xf numFmtId="165" fontId="1" fillId="0" borderId="67" xfId="1" applyNumberFormat="1" applyBorder="1" applyAlignment="1">
      <alignment horizontal="center" vertical="center"/>
    </xf>
    <xf numFmtId="0" fontId="1" fillId="0" borderId="48" xfId="2" applyFont="1" applyBorder="1" applyAlignment="1">
      <alignment horizontal="center" vertical="center" wrapText="1"/>
    </xf>
    <xf numFmtId="0" fontId="1" fillId="0" borderId="36" xfId="2" applyFont="1" applyBorder="1" applyAlignment="1">
      <alignment horizontal="center" vertical="center" wrapText="1"/>
    </xf>
    <xf numFmtId="2" fontId="1" fillId="0" borderId="48" xfId="1" applyNumberFormat="1" applyBorder="1" applyAlignment="1">
      <alignment horizontal="right" vertical="center"/>
    </xf>
    <xf numFmtId="2" fontId="1" fillId="0" borderId="36" xfId="1" applyNumberFormat="1" applyBorder="1" applyAlignment="1">
      <alignment horizontal="right" vertical="center"/>
    </xf>
    <xf numFmtId="2" fontId="1" fillId="0" borderId="70" xfId="1" applyNumberFormat="1" applyBorder="1" applyAlignment="1">
      <alignment horizontal="right" vertical="center"/>
    </xf>
    <xf numFmtId="2" fontId="1" fillId="0" borderId="41" xfId="1" applyNumberFormat="1" applyBorder="1" applyAlignment="1">
      <alignment horizontal="right" vertical="center"/>
    </xf>
    <xf numFmtId="165" fontId="2" fillId="0" borderId="71" xfId="1" applyNumberFormat="1" applyFont="1" applyBorder="1" applyAlignment="1">
      <alignment horizontal="justify" vertical="top" wrapText="1"/>
    </xf>
    <xf numFmtId="165" fontId="1" fillId="0" borderId="71" xfId="1" applyNumberFormat="1" applyBorder="1" applyAlignment="1">
      <alignment horizontal="justify" vertical="top" wrapText="1"/>
    </xf>
    <xf numFmtId="165" fontId="1" fillId="0" borderId="29" xfId="1" applyNumberFormat="1" applyBorder="1" applyAlignment="1">
      <alignment horizontal="justify" vertical="top" wrapText="1"/>
    </xf>
    <xf numFmtId="0" fontId="1" fillId="0" borderId="72" xfId="1" applyBorder="1" applyAlignment="1">
      <alignment horizontal="center" vertical="top"/>
    </xf>
    <xf numFmtId="0" fontId="1" fillId="0" borderId="25" xfId="1" applyBorder="1" applyAlignment="1">
      <alignment horizontal="center" vertical="top"/>
    </xf>
    <xf numFmtId="165" fontId="1" fillId="0" borderId="65" xfId="1" applyNumberFormat="1" applyBorder="1" applyAlignment="1">
      <alignment horizontal="center" vertical="center"/>
    </xf>
    <xf numFmtId="0" fontId="1" fillId="0" borderId="73" xfId="2" applyFont="1" applyBorder="1" applyAlignment="1">
      <alignment horizontal="center" vertical="center" wrapText="1"/>
    </xf>
    <xf numFmtId="0" fontId="1" fillId="0" borderId="65" xfId="2" applyFont="1" applyBorder="1" applyAlignment="1">
      <alignment horizontal="center" vertical="center" wrapText="1"/>
    </xf>
    <xf numFmtId="0" fontId="1" fillId="0" borderId="65" xfId="1" applyFont="1" applyBorder="1" applyAlignment="1">
      <alignment vertical="top" wrapText="1"/>
    </xf>
    <xf numFmtId="0" fontId="1" fillId="0" borderId="65" xfId="1" applyBorder="1" applyAlignment="1">
      <alignment vertical="top" wrapText="1"/>
    </xf>
    <xf numFmtId="165" fontId="2" fillId="0" borderId="1" xfId="1" applyNumberFormat="1" applyFont="1" applyBorder="1" applyAlignment="1">
      <alignment horizontal="center" vertical="center" wrapText="1"/>
    </xf>
    <xf numFmtId="165" fontId="2" fillId="0" borderId="64" xfId="1" applyNumberFormat="1" applyFont="1" applyBorder="1" applyAlignment="1">
      <alignment horizontal="center" vertical="center" wrapText="1"/>
    </xf>
    <xf numFmtId="0" fontId="2" fillId="0" borderId="32" xfId="1" applyFont="1" applyBorder="1" applyAlignment="1">
      <alignment horizontal="right" vertical="top" wrapText="1"/>
    </xf>
    <xf numFmtId="0" fontId="2" fillId="0" borderId="0" xfId="1" applyFont="1" applyAlignment="1">
      <alignment horizontal="right" vertical="top" wrapText="1"/>
    </xf>
    <xf numFmtId="0" fontId="2" fillId="0" borderId="68" xfId="1" applyFont="1" applyBorder="1" applyAlignment="1">
      <alignment horizontal="right" vertical="top" wrapText="1"/>
    </xf>
    <xf numFmtId="165" fontId="2" fillId="0" borderId="15" xfId="1" applyNumberFormat="1" applyFont="1" applyBorder="1" applyAlignment="1">
      <alignment horizontal="center" vertical="center" wrapText="1"/>
    </xf>
    <xf numFmtId="165" fontId="2" fillId="0" borderId="69" xfId="1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center"/>
    </xf>
    <xf numFmtId="0" fontId="33" fillId="0" borderId="60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53" fillId="0" borderId="60" xfId="0" applyFont="1" applyBorder="1" applyAlignment="1">
      <alignment horizontal="center" wrapText="1"/>
    </xf>
    <xf numFmtId="0" fontId="39" fillId="0" borderId="0" xfId="0" applyFont="1" applyAlignment="1">
      <alignment horizontal="center" wrapText="1"/>
    </xf>
    <xf numFmtId="0" fontId="53" fillId="0" borderId="60" xfId="0" applyFont="1" applyBorder="1" applyAlignment="1">
      <alignment horizontal="center"/>
    </xf>
  </cellXfs>
  <cellStyles count="11">
    <cellStyle name="Normal" xfId="0" builtinId="0"/>
    <cellStyle name="Normal 2" xfId="1"/>
    <cellStyle name="Normal_1.kat" xfId="2"/>
    <cellStyle name="Normal_Grijanje " xfId="3"/>
    <cellStyle name="Normal_Grijanje _1" xfId="4"/>
    <cellStyle name="Normal_MIKI TRGOVINA" xfId="5"/>
    <cellStyle name="Normal_Prizemlje" xfId="6"/>
    <cellStyle name="Normal_therapia" xfId="7"/>
    <cellStyle name="Normalno 3" xfId="8"/>
    <cellStyle name="Obično 2" xfId="9"/>
    <cellStyle name="Obično 2 18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3409950</xdr:colOff>
      <xdr:row>46</xdr:row>
      <xdr:rowOff>66675</xdr:rowOff>
    </xdr:from>
    <xdr:to>
      <xdr:col>5</xdr:col>
      <xdr:colOff>209550</xdr:colOff>
      <xdr:row>53</xdr:row>
      <xdr:rowOff>9525</xdr:rowOff>
    </xdr:to>
    <xdr:pic>
      <xdr:nvPicPr>
        <xdr:cNvPr id="3073" name="Picture 1">
          <a:extLst>
            <a:ext uri="{FF2B5EF4-FFF2-40B4-BE49-F238E27FC236}">
              <a16:creationId xmlns:a16="http://schemas.microsoft.com/office/drawing/2014/main" xmlns="" id="{00000000-0008-0000-0B00-00000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05225" y="7981950"/>
          <a:ext cx="2133600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1371600</xdr:colOff>
      <xdr:row>156</xdr:row>
      <xdr:rowOff>76200</xdr:rowOff>
    </xdr:from>
    <xdr:to>
      <xdr:col>1</xdr:col>
      <xdr:colOff>3619500</xdr:colOff>
      <xdr:row>163</xdr:row>
      <xdr:rowOff>19050</xdr:rowOff>
    </xdr:to>
    <xdr:pic>
      <xdr:nvPicPr>
        <xdr:cNvPr id="3074" name="Picture 2">
          <a:extLst>
            <a:ext uri="{FF2B5EF4-FFF2-40B4-BE49-F238E27FC236}">
              <a16:creationId xmlns:a16="http://schemas.microsoft.com/office/drawing/2014/main" xmlns="" id="{00000000-0008-0000-0B00-00000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666875" y="51939825"/>
          <a:ext cx="2247900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view="pageLayout" zoomScale="70" zoomScalePageLayoutView="70" workbookViewId="0">
      <selection activeCell="G2" sqref="G2"/>
    </sheetView>
  </sheetViews>
  <sheetFormatPr defaultColWidth="10.85546875" defaultRowHeight="12.75"/>
  <cols>
    <col min="1" max="1" width="4.28515625" style="1" customWidth="1"/>
    <col min="2" max="2" width="3.42578125" style="1" customWidth="1"/>
    <col min="3" max="3" width="2.7109375" style="2" customWidth="1"/>
    <col min="4" max="4" width="41.140625" style="1" customWidth="1"/>
    <col min="5" max="5" width="6" style="3" customWidth="1"/>
    <col min="6" max="7" width="10" style="4" customWidth="1"/>
    <col min="8" max="8" width="12.28515625" style="5" customWidth="1"/>
    <col min="9" max="16384" width="10.85546875" style="1"/>
  </cols>
  <sheetData>
    <row r="1" spans="1:9" ht="13.5" thickBot="1"/>
    <row r="2" spans="1:9" s="15" customFormat="1" ht="42.75" customHeight="1" thickBot="1">
      <c r="A2" s="37" t="s">
        <v>368</v>
      </c>
      <c r="B2" s="38"/>
      <c r="C2" s="39"/>
      <c r="D2" s="40" t="s">
        <v>369</v>
      </c>
      <c r="E2" s="41" t="s">
        <v>389</v>
      </c>
      <c r="F2" s="25" t="s">
        <v>391</v>
      </c>
      <c r="G2" s="43" t="s">
        <v>555</v>
      </c>
      <c r="H2" s="42" t="s">
        <v>390</v>
      </c>
    </row>
    <row r="3" spans="1:9">
      <c r="B3" s="6"/>
      <c r="D3" s="7"/>
    </row>
    <row r="4" spans="1:9">
      <c r="A4" s="8"/>
      <c r="D4" s="9" t="s">
        <v>370</v>
      </c>
    </row>
    <row r="5" spans="1:9" ht="25.5">
      <c r="A5" s="10" t="s">
        <v>371</v>
      </c>
      <c r="B5" s="6" t="s">
        <v>371</v>
      </c>
      <c r="D5" s="11" t="s">
        <v>372</v>
      </c>
      <c r="F5" s="12" t="s">
        <v>373</v>
      </c>
    </row>
    <row r="6" spans="1:9">
      <c r="A6" s="10"/>
      <c r="B6" s="6"/>
      <c r="D6" s="11" t="s">
        <v>374</v>
      </c>
      <c r="F6" s="12"/>
    </row>
    <row r="7" spans="1:9" ht="25.5">
      <c r="A7" s="10"/>
      <c r="B7" s="6"/>
      <c r="D7" s="13" t="s">
        <v>375</v>
      </c>
      <c r="F7" s="12"/>
      <c r="H7" s="14"/>
    </row>
    <row r="8" spans="1:9">
      <c r="A8" s="10"/>
      <c r="B8" s="6"/>
      <c r="D8" s="11"/>
      <c r="F8" s="12"/>
      <c r="G8" s="26"/>
    </row>
    <row r="9" spans="1:9" ht="51">
      <c r="A9" s="10" t="s">
        <v>368</v>
      </c>
      <c r="B9" s="6">
        <v>1</v>
      </c>
      <c r="D9" s="11" t="s">
        <v>376</v>
      </c>
      <c r="E9" s="3" t="s">
        <v>377</v>
      </c>
      <c r="F9" s="12">
        <v>1200</v>
      </c>
      <c r="G9" s="29"/>
      <c r="H9" s="30" t="str">
        <f>IF(F9*G9=0," ",F9*G9)</f>
        <v xml:space="preserve"> </v>
      </c>
    </row>
    <row r="10" spans="1:9">
      <c r="A10" s="10"/>
      <c r="B10" s="6"/>
      <c r="D10" s="11"/>
      <c r="F10" s="12"/>
      <c r="G10" s="26"/>
      <c r="H10" s="31"/>
    </row>
    <row r="11" spans="1:9" ht="25.5">
      <c r="A11" s="10" t="s">
        <v>368</v>
      </c>
      <c r="B11" s="6">
        <v>2</v>
      </c>
      <c r="D11" s="11" t="s">
        <v>378</v>
      </c>
      <c r="E11" s="3" t="s">
        <v>379</v>
      </c>
      <c r="F11" s="12">
        <v>16.850000000000001</v>
      </c>
      <c r="G11" s="26"/>
      <c r="H11" s="30" t="str">
        <f>IF(F11*G11=0," ",F11*G11)</f>
        <v xml:space="preserve"> </v>
      </c>
    </row>
    <row r="12" spans="1:9">
      <c r="A12" s="10"/>
      <c r="B12" s="6"/>
      <c r="D12" s="11"/>
      <c r="F12" s="12"/>
      <c r="G12" s="26"/>
      <c r="H12" s="31"/>
    </row>
    <row r="13" spans="1:9" ht="25.5">
      <c r="A13" s="10" t="s">
        <v>368</v>
      </c>
      <c r="B13" s="6">
        <v>3</v>
      </c>
      <c r="D13" s="11" t="s">
        <v>380</v>
      </c>
      <c r="E13" s="3" t="s">
        <v>377</v>
      </c>
      <c r="F13" s="12">
        <v>334.1</v>
      </c>
      <c r="G13" s="26"/>
      <c r="H13" s="30" t="str">
        <f>IF(F13*G13=0," ",F13*G13)</f>
        <v xml:space="preserve"> </v>
      </c>
      <c r="I13" s="15"/>
    </row>
    <row r="14" spans="1:9">
      <c r="A14" s="10" t="s">
        <v>371</v>
      </c>
      <c r="B14" s="6" t="s">
        <v>371</v>
      </c>
      <c r="D14" s="11"/>
      <c r="E14" s="1"/>
      <c r="F14" s="1"/>
      <c r="G14" s="26"/>
      <c r="H14" s="31"/>
    </row>
    <row r="15" spans="1:9" ht="38.25">
      <c r="A15" s="10" t="s">
        <v>368</v>
      </c>
      <c r="B15" s="6">
        <v>4</v>
      </c>
      <c r="D15" s="11" t="s">
        <v>381</v>
      </c>
      <c r="E15" s="3" t="s">
        <v>377</v>
      </c>
      <c r="F15" s="12">
        <v>491.4</v>
      </c>
      <c r="G15" s="26"/>
      <c r="H15" s="30" t="str">
        <f>IF(F15*G15=0," ",F15*G15)</f>
        <v xml:space="preserve"> </v>
      </c>
    </row>
    <row r="16" spans="1:9">
      <c r="A16" s="10"/>
      <c r="B16" s="6"/>
      <c r="D16" s="11"/>
      <c r="E16" s="1"/>
      <c r="F16" s="1"/>
      <c r="G16" s="26"/>
      <c r="H16" s="31"/>
    </row>
    <row r="17" spans="1:8" ht="38.25">
      <c r="A17" s="10" t="s">
        <v>368</v>
      </c>
      <c r="B17" s="6">
        <v>5</v>
      </c>
      <c r="D17" s="11" t="s">
        <v>382</v>
      </c>
      <c r="E17" s="3" t="s">
        <v>383</v>
      </c>
      <c r="F17" s="12">
        <v>36</v>
      </c>
      <c r="G17" s="27"/>
      <c r="H17" s="30" t="str">
        <f>IF(F17*G17=0," ",F17*G17)</f>
        <v xml:space="preserve"> </v>
      </c>
    </row>
    <row r="18" spans="1:8">
      <c r="A18" s="10"/>
      <c r="B18" s="6"/>
      <c r="D18" s="11"/>
      <c r="F18" s="12"/>
      <c r="G18" s="27"/>
      <c r="H18" s="31"/>
    </row>
    <row r="19" spans="1:8" ht="25.5">
      <c r="A19" s="10" t="s">
        <v>368</v>
      </c>
      <c r="B19" s="6">
        <v>6</v>
      </c>
      <c r="D19" s="11" t="s">
        <v>384</v>
      </c>
      <c r="E19" s="3" t="s">
        <v>385</v>
      </c>
      <c r="F19" s="12">
        <v>5</v>
      </c>
      <c r="G19" s="28"/>
      <c r="H19" s="30" t="str">
        <f>IF(F19*G19=0," ",F19*G19)</f>
        <v xml:space="preserve"> </v>
      </c>
    </row>
    <row r="20" spans="1:8">
      <c r="A20" s="10" t="s">
        <v>371</v>
      </c>
      <c r="B20" s="6" t="s">
        <v>371</v>
      </c>
      <c r="D20" s="11"/>
      <c r="E20" s="1"/>
      <c r="F20" s="1"/>
      <c r="G20" s="26"/>
      <c r="H20" s="31"/>
    </row>
    <row r="21" spans="1:8" ht="25.5">
      <c r="A21" s="10" t="s">
        <v>368</v>
      </c>
      <c r="B21" s="6">
        <v>7</v>
      </c>
      <c r="D21" s="11" t="s">
        <v>386</v>
      </c>
      <c r="E21" s="3" t="s">
        <v>387</v>
      </c>
      <c r="F21" s="12">
        <v>1</v>
      </c>
      <c r="H21" s="30" t="str">
        <f>IF(F21*G21=0," ",F21*G21)</f>
        <v xml:space="preserve"> </v>
      </c>
    </row>
    <row r="22" spans="1:8">
      <c r="A22" s="10"/>
      <c r="B22" s="6"/>
      <c r="D22" s="11"/>
      <c r="F22" s="12"/>
    </row>
    <row r="23" spans="1:8">
      <c r="A23" s="10"/>
      <c r="B23" s="6"/>
      <c r="D23" s="11"/>
      <c r="F23" s="12"/>
    </row>
    <row r="24" spans="1:8">
      <c r="A24" s="10"/>
      <c r="B24" s="6"/>
      <c r="D24" s="11"/>
      <c r="F24" s="12"/>
    </row>
    <row r="25" spans="1:8">
      <c r="A25" s="10"/>
      <c r="B25" s="6"/>
      <c r="D25" s="11"/>
      <c r="F25" s="12"/>
    </row>
    <row r="26" spans="1:8" ht="13.5" thickBot="1">
      <c r="A26" s="8"/>
      <c r="D26" s="11"/>
      <c r="E26" s="18"/>
      <c r="F26" s="19"/>
      <c r="G26" s="19"/>
      <c r="H26" s="20"/>
    </row>
    <row r="27" spans="1:8" ht="21.95" customHeight="1">
      <c r="A27" s="32" t="s">
        <v>368</v>
      </c>
      <c r="B27" s="33"/>
      <c r="C27" s="33"/>
      <c r="D27" s="34" t="s">
        <v>388</v>
      </c>
      <c r="E27" s="35"/>
      <c r="F27" s="36"/>
      <c r="G27" s="36"/>
      <c r="H27" s="36" t="str">
        <f>IF(SUM(H9:H21)=0,"",SUM(H9:H21))</f>
        <v/>
      </c>
    </row>
    <row r="28" spans="1:8">
      <c r="A28" s="22"/>
      <c r="B28" s="22"/>
      <c r="C28" s="9"/>
    </row>
    <row r="29" spans="1:8">
      <c r="E29" s="23"/>
      <c r="F29" s="24"/>
      <c r="G29" s="24"/>
      <c r="H29" s="21"/>
    </row>
    <row r="30" spans="1:8">
      <c r="D30" s="22"/>
    </row>
  </sheetData>
  <phoneticPr fontId="62" type="noConversion"/>
  <pageMargins left="0.6692913385826772" right="0.31496062992125984" top="0.74803149606299213" bottom="0.74803149606299213" header="0.31496062992125984" footer="0.31496062992125984"/>
  <pageSetup paperSize="9" orientation="portrait" r:id="rId1"/>
  <headerFooter>
    <oddHeader>&amp;C&amp;"-,Bold"&amp;12TROŠKOVNIK
OŠ Mladost Lekenik-područna škola Letovanić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view="pageLayout" zoomScale="70" zoomScalePageLayoutView="70" workbookViewId="0">
      <selection activeCell="G2" sqref="G2"/>
    </sheetView>
  </sheetViews>
  <sheetFormatPr defaultColWidth="10.85546875" defaultRowHeight="12.75"/>
  <cols>
    <col min="1" max="1" width="4.28515625" style="46" customWidth="1"/>
    <col min="2" max="2" width="3.42578125" style="1" customWidth="1"/>
    <col min="3" max="3" width="2.7109375" style="2" customWidth="1"/>
    <col min="4" max="4" width="41.140625" style="1" customWidth="1"/>
    <col min="5" max="5" width="6" style="1" customWidth="1"/>
    <col min="6" max="7" width="10" style="4" customWidth="1"/>
    <col min="8" max="8" width="12.28515625" style="4" customWidth="1"/>
    <col min="9" max="16384" width="10.85546875" style="1"/>
  </cols>
  <sheetData>
    <row r="1" spans="1:8" ht="13.5" thickBot="1"/>
    <row r="2" spans="1:8" ht="39" thickBot="1">
      <c r="A2" s="133" t="s">
        <v>449</v>
      </c>
      <c r="B2" s="134"/>
      <c r="C2" s="134"/>
      <c r="D2" s="132" t="s">
        <v>450</v>
      </c>
      <c r="E2" s="41" t="s">
        <v>389</v>
      </c>
      <c r="F2" s="25" t="s">
        <v>391</v>
      </c>
      <c r="G2" s="43" t="s">
        <v>555</v>
      </c>
      <c r="H2" s="42" t="s">
        <v>390</v>
      </c>
    </row>
    <row r="3" spans="1:8">
      <c r="D3" s="58"/>
    </row>
    <row r="4" spans="1:8">
      <c r="D4" s="95" t="s">
        <v>370</v>
      </c>
    </row>
    <row r="5" spans="1:8" ht="25.5">
      <c r="A5" s="8"/>
      <c r="C5" s="1"/>
      <c r="D5" s="95" t="s">
        <v>395</v>
      </c>
      <c r="F5" s="1"/>
      <c r="G5" s="1"/>
      <c r="H5" s="1"/>
    </row>
    <row r="6" spans="1:8">
      <c r="A6" s="10" t="s">
        <v>371</v>
      </c>
      <c r="B6" s="6" t="s">
        <v>371</v>
      </c>
      <c r="D6" s="58"/>
      <c r="F6" s="12" t="s">
        <v>373</v>
      </c>
    </row>
    <row r="7" spans="1:8" ht="19.5" customHeight="1">
      <c r="A7" s="10" t="s">
        <v>449</v>
      </c>
      <c r="B7" s="6">
        <v>1</v>
      </c>
      <c r="D7" s="11" t="s">
        <v>451</v>
      </c>
      <c r="F7" s="12" t="s">
        <v>373</v>
      </c>
    </row>
    <row r="8" spans="1:8">
      <c r="A8" s="10"/>
      <c r="B8" s="6"/>
      <c r="D8" s="88"/>
      <c r="E8" s="46" t="s">
        <v>452</v>
      </c>
      <c r="F8" s="99">
        <v>16</v>
      </c>
      <c r="H8" s="4" t="str">
        <f>IF(F8*G8=0," ",F8*G8)</f>
        <v xml:space="preserve"> </v>
      </c>
    </row>
    <row r="9" spans="1:8">
      <c r="A9" s="10"/>
      <c r="B9" s="6"/>
      <c r="D9" s="88"/>
      <c r="E9" s="46"/>
      <c r="F9" s="99"/>
    </row>
    <row r="10" spans="1:8" ht="13.5" customHeight="1">
      <c r="A10" s="55"/>
      <c r="B10" s="56"/>
      <c r="C10" s="1"/>
      <c r="D10" s="67"/>
      <c r="E10" s="46"/>
      <c r="F10" s="12"/>
    </row>
    <row r="11" spans="1:8" ht="19.5" customHeight="1">
      <c r="A11" s="10" t="s">
        <v>449</v>
      </c>
      <c r="B11" s="6">
        <v>2</v>
      </c>
      <c r="D11" s="11" t="s">
        <v>453</v>
      </c>
      <c r="F11" s="12" t="s">
        <v>373</v>
      </c>
    </row>
    <row r="12" spans="1:8">
      <c r="A12" s="10"/>
      <c r="B12" s="6"/>
      <c r="D12" s="88"/>
      <c r="E12" s="46" t="s">
        <v>454</v>
      </c>
      <c r="F12" s="99">
        <v>23</v>
      </c>
      <c r="H12" s="4" t="str">
        <f>IF(F12*G12=0," ",F12*G12)</f>
        <v xml:space="preserve"> </v>
      </c>
    </row>
    <row r="13" spans="1:8">
      <c r="A13" s="10"/>
      <c r="B13" s="6"/>
      <c r="D13" s="88"/>
      <c r="E13" s="46" t="s">
        <v>455</v>
      </c>
      <c r="F13" s="99">
        <v>2</v>
      </c>
      <c r="H13" s="4" t="str">
        <f>IF(F13*G13=0," ",F13*G13)</f>
        <v xml:space="preserve"> </v>
      </c>
    </row>
    <row r="14" spans="1:8">
      <c r="A14" s="10"/>
      <c r="B14" s="6"/>
      <c r="D14" s="88"/>
      <c r="E14" s="46"/>
      <c r="F14" s="99"/>
    </row>
    <row r="15" spans="1:8">
      <c r="A15" s="10"/>
      <c r="B15" s="6"/>
      <c r="D15" s="488"/>
      <c r="E15" s="488"/>
      <c r="F15" s="99"/>
    </row>
    <row r="16" spans="1:8" ht="19.5" customHeight="1">
      <c r="A16" s="10"/>
      <c r="B16" s="6"/>
      <c r="D16" s="11"/>
      <c r="F16" s="12" t="s">
        <v>373</v>
      </c>
    </row>
    <row r="17" spans="1:8">
      <c r="A17" s="10"/>
      <c r="B17" s="6"/>
      <c r="D17" s="88"/>
      <c r="E17" s="46"/>
      <c r="F17" s="99"/>
    </row>
    <row r="18" spans="1:8" ht="13.5" thickBot="1">
      <c r="A18" s="10"/>
      <c r="B18" s="6"/>
      <c r="D18" s="88"/>
      <c r="E18" s="46"/>
      <c r="F18" s="100"/>
    </row>
    <row r="19" spans="1:8" s="15" customFormat="1" ht="22.7" customHeight="1">
      <c r="A19" s="489" t="s">
        <v>449</v>
      </c>
      <c r="B19" s="489"/>
      <c r="C19" s="34"/>
      <c r="D19" s="93" t="s">
        <v>456</v>
      </c>
      <c r="E19" s="34"/>
      <c r="F19" s="74"/>
      <c r="G19" s="74"/>
      <c r="H19" s="74" t="str">
        <f>IF(SUM(H8:H16)=0,"",SUM(H8:H16))</f>
        <v/>
      </c>
    </row>
    <row r="46" spans="2:10" s="46" customFormat="1">
      <c r="B46" s="1"/>
      <c r="C46" s="2"/>
      <c r="D46" s="1"/>
      <c r="E46" s="1"/>
      <c r="F46" s="4"/>
      <c r="G46" s="4"/>
      <c r="H46" s="4"/>
      <c r="I46" s="1"/>
      <c r="J46" s="1"/>
    </row>
    <row r="49" spans="2:10" s="46" customFormat="1">
      <c r="B49" s="1"/>
      <c r="C49" s="2"/>
      <c r="D49" s="1"/>
      <c r="E49" s="1"/>
      <c r="F49" s="4"/>
      <c r="G49" s="4"/>
      <c r="H49" s="4"/>
      <c r="I49" s="1"/>
      <c r="J49" s="1"/>
    </row>
  </sheetData>
  <mergeCells count="2">
    <mergeCell ref="D15:E15"/>
    <mergeCell ref="A19:B19"/>
  </mergeCells>
  <phoneticPr fontId="62" type="noConversion"/>
  <pageMargins left="0.6692913385826772" right="0.31496062992125984" top="0.74803149606299213" bottom="0.74803149606299213" header="0.31496062992125984" footer="0.31496062992125984"/>
  <pageSetup paperSize="9" orientation="portrait" r:id="rId1"/>
  <headerFooter>
    <oddHeader>&amp;C&amp;"-,Bold"&amp;12TROŠKOVNIK
OŠ Mladost Lekenik-područna škola Letovanić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view="pageLayout" workbookViewId="0">
      <selection activeCell="H6" sqref="H6:H16"/>
    </sheetView>
  </sheetViews>
  <sheetFormatPr defaultColWidth="11.140625" defaultRowHeight="12.75"/>
  <cols>
    <col min="1" max="1" width="4.28515625" style="46" customWidth="1"/>
    <col min="2" max="2" width="3.85546875" style="1" customWidth="1"/>
    <col min="3" max="3" width="2.42578125" style="1" customWidth="1"/>
    <col min="4" max="4" width="40.7109375" style="1" customWidth="1"/>
    <col min="5" max="5" width="9" style="1" customWidth="1"/>
    <col min="6" max="6" width="7.42578125" style="1" customWidth="1"/>
    <col min="7" max="7" width="3.140625" style="1" customWidth="1"/>
    <col min="8" max="8" width="15" style="1" customWidth="1"/>
    <col min="9" max="16384" width="11.140625" style="1"/>
  </cols>
  <sheetData>
    <row r="1" spans="1:8" ht="13.5" thickBot="1"/>
    <row r="2" spans="1:8" ht="15.75" thickBot="1">
      <c r="A2" s="101"/>
      <c r="B2" s="490" t="s">
        <v>457</v>
      </c>
      <c r="C2" s="491"/>
      <c r="D2" s="491"/>
      <c r="E2" s="491"/>
      <c r="F2" s="491"/>
      <c r="G2" s="491"/>
      <c r="H2" s="492"/>
    </row>
    <row r="3" spans="1:8">
      <c r="D3" s="6"/>
    </row>
    <row r="4" spans="1:8" ht="18">
      <c r="A4" s="102" t="s">
        <v>458</v>
      </c>
      <c r="B4" s="103"/>
      <c r="C4" s="103"/>
      <c r="D4" s="104" t="s">
        <v>459</v>
      </c>
    </row>
    <row r="6" spans="1:8" ht="28.35" customHeight="1">
      <c r="A6" s="105" t="s">
        <v>368</v>
      </c>
      <c r="B6" s="106"/>
      <c r="C6" s="107"/>
      <c r="D6" s="108" t="s">
        <v>460</v>
      </c>
      <c r="E6" s="109"/>
      <c r="F6" s="110"/>
      <c r="G6" s="111"/>
      <c r="H6" s="112" t="str">
        <f>PRIPREMNI!H27</f>
        <v/>
      </c>
    </row>
    <row r="7" spans="1:8" ht="28.35" customHeight="1">
      <c r="A7" s="105" t="s">
        <v>392</v>
      </c>
      <c r="B7" s="106"/>
      <c r="C7" s="107"/>
      <c r="D7" s="108" t="s">
        <v>461</v>
      </c>
      <c r="E7" s="109"/>
      <c r="F7" s="110"/>
      <c r="G7" s="111"/>
      <c r="H7" s="112" t="str">
        <f>'BETONSKI '!H29</f>
        <v/>
      </c>
    </row>
    <row r="8" spans="1:8" s="15" customFormat="1" ht="28.35" customHeight="1">
      <c r="A8" s="105" t="s">
        <v>407</v>
      </c>
      <c r="B8" s="106"/>
      <c r="C8" s="107"/>
      <c r="D8" s="108" t="s">
        <v>414</v>
      </c>
      <c r="E8" s="109"/>
      <c r="F8" s="110"/>
      <c r="G8" s="111"/>
      <c r="H8" s="112" t="str">
        <f>'ZIDARSKI '!H25</f>
        <v/>
      </c>
    </row>
    <row r="9" spans="1:8" s="15" customFormat="1" ht="28.35" customHeight="1">
      <c r="A9" s="105" t="s">
        <v>415</v>
      </c>
      <c r="B9" s="106"/>
      <c r="C9" s="107"/>
      <c r="D9" s="108" t="s">
        <v>420</v>
      </c>
      <c r="E9" s="109"/>
      <c r="F9" s="113"/>
      <c r="G9" s="114"/>
      <c r="H9" s="115" t="str">
        <f>IZOLATERSKI!H19</f>
        <v/>
      </c>
    </row>
    <row r="10" spans="1:8" s="15" customFormat="1" ht="28.35" customHeight="1">
      <c r="A10" s="105" t="s">
        <v>421</v>
      </c>
      <c r="B10" s="106"/>
      <c r="C10" s="107"/>
      <c r="D10" s="108" t="s">
        <v>462</v>
      </c>
      <c r="E10" s="109"/>
      <c r="F10" s="113"/>
      <c r="G10" s="114"/>
      <c r="H10" s="115" t="str">
        <f>ESTRISI!H14</f>
        <v xml:space="preserve"> </v>
      </c>
    </row>
    <row r="11" spans="1:8" s="15" customFormat="1" ht="28.35" customHeight="1">
      <c r="A11" s="105" t="s">
        <v>427</v>
      </c>
      <c r="B11" s="106"/>
      <c r="C11" s="107"/>
      <c r="D11" s="108" t="s">
        <v>432</v>
      </c>
      <c r="E11" s="109"/>
      <c r="F11" s="113"/>
      <c r="G11" s="114"/>
      <c r="H11" s="115" t="str">
        <f>FASADERSKI!H12</f>
        <v/>
      </c>
    </row>
    <row r="12" spans="1:8" s="15" customFormat="1" ht="28.35" customHeight="1">
      <c r="A12" s="105" t="s">
        <v>433</v>
      </c>
      <c r="B12" s="106"/>
      <c r="C12" s="107"/>
      <c r="D12" s="108" t="s">
        <v>435</v>
      </c>
      <c r="E12" s="109"/>
      <c r="F12" s="113"/>
      <c r="G12" s="114"/>
      <c r="H12" s="115" t="str">
        <f>TESARSKI!H12</f>
        <v/>
      </c>
    </row>
    <row r="13" spans="1:8" s="15" customFormat="1" ht="28.35" customHeight="1">
      <c r="A13" s="105" t="s">
        <v>436</v>
      </c>
      <c r="B13" s="106"/>
      <c r="C13" s="107"/>
      <c r="D13" s="108" t="s">
        <v>441</v>
      </c>
      <c r="E13" s="109"/>
      <c r="F13" s="113"/>
      <c r="G13" s="114"/>
      <c r="H13" s="115" t="str">
        <f>KROVOPOKRIVAČKI!H14</f>
        <v/>
      </c>
    </row>
    <row r="14" spans="1:8" s="15" customFormat="1" ht="28.35" customHeight="1">
      <c r="A14" s="105" t="s">
        <v>442</v>
      </c>
      <c r="B14" s="106"/>
      <c r="C14" s="107"/>
      <c r="D14" s="108" t="s">
        <v>448</v>
      </c>
      <c r="E14" s="109"/>
      <c r="F14" s="113"/>
      <c r="G14" s="114"/>
      <c r="H14" s="115" t="str">
        <f>LIMARSKI!H15</f>
        <v/>
      </c>
    </row>
    <row r="15" spans="1:8" s="15" customFormat="1" ht="28.35" customHeight="1" thickBot="1">
      <c r="A15" s="105" t="s">
        <v>449</v>
      </c>
      <c r="B15" s="106"/>
      <c r="C15" s="107"/>
      <c r="D15" s="108" t="s">
        <v>456</v>
      </c>
      <c r="E15" s="109"/>
      <c r="F15" s="113"/>
      <c r="G15" s="114"/>
      <c r="H15" s="115" t="str">
        <f>ZAVRŠNI!H19</f>
        <v/>
      </c>
    </row>
    <row r="16" spans="1:8" s="15" customFormat="1" ht="28.35" customHeight="1" thickBot="1">
      <c r="A16" s="136" t="s">
        <v>458</v>
      </c>
      <c r="B16" s="137"/>
      <c r="C16" s="137"/>
      <c r="D16" s="138" t="s">
        <v>463</v>
      </c>
      <c r="E16" s="137"/>
      <c r="F16" s="116"/>
      <c r="G16" s="117"/>
      <c r="H16" s="74" t="str">
        <f>IF(SUM(H6:H15)=0,"",SUM(H9:H13))</f>
        <v/>
      </c>
    </row>
    <row r="17" spans="1:8" s="15" customFormat="1" ht="15.75" customHeight="1">
      <c r="A17" s="46"/>
      <c r="B17" s="1"/>
      <c r="C17" s="1"/>
      <c r="D17" s="1"/>
      <c r="E17" s="1"/>
      <c r="F17" s="1"/>
      <c r="G17" s="1"/>
      <c r="H17" s="1"/>
    </row>
    <row r="19" spans="1:8">
      <c r="A19" s="55"/>
      <c r="D19" s="6"/>
      <c r="F19" s="4"/>
      <c r="G19" s="4"/>
      <c r="H19" s="4"/>
    </row>
    <row r="20" spans="1:8">
      <c r="A20" s="55"/>
      <c r="D20" s="6"/>
      <c r="F20" s="4"/>
      <c r="G20" s="4"/>
      <c r="H20" s="4"/>
    </row>
    <row r="21" spans="1:8">
      <c r="A21" s="55"/>
      <c r="D21" s="6"/>
      <c r="F21" s="4"/>
      <c r="G21" s="4"/>
      <c r="H21" s="4"/>
    </row>
    <row r="22" spans="1:8">
      <c r="A22" s="55"/>
      <c r="D22" s="6"/>
      <c r="F22" s="4"/>
      <c r="G22" s="4"/>
      <c r="H22" s="4"/>
    </row>
    <row r="23" spans="1:8">
      <c r="A23" s="55"/>
      <c r="D23" s="6"/>
      <c r="F23" s="4"/>
      <c r="G23" s="4"/>
      <c r="H23" s="4"/>
    </row>
    <row r="24" spans="1:8">
      <c r="A24" s="55"/>
      <c r="D24" s="6"/>
      <c r="F24" s="4"/>
      <c r="G24" s="4"/>
      <c r="H24" s="4"/>
    </row>
    <row r="25" spans="1:8">
      <c r="A25" s="55"/>
      <c r="D25" s="6"/>
      <c r="F25" s="4"/>
      <c r="G25" s="4"/>
      <c r="H25" s="4"/>
    </row>
    <row r="26" spans="1:8" ht="13.5" thickBot="1">
      <c r="A26" s="83"/>
      <c r="B26" s="83"/>
      <c r="C26" s="83"/>
      <c r="D26" s="83"/>
      <c r="E26" s="83"/>
      <c r="F26" s="83"/>
      <c r="G26" s="83"/>
      <c r="H26" s="83"/>
    </row>
    <row r="27" spans="1:8">
      <c r="A27" s="1"/>
    </row>
    <row r="28" spans="1:8" hidden="1"/>
    <row r="29" spans="1:8" hidden="1">
      <c r="A29" s="3"/>
      <c r="D29" s="118"/>
      <c r="F29" s="119"/>
    </row>
    <row r="30" spans="1:8">
      <c r="A30" s="3"/>
      <c r="D30" s="118"/>
      <c r="F30" s="119"/>
    </row>
  </sheetData>
  <mergeCells count="1">
    <mergeCell ref="B2:H2"/>
  </mergeCells>
  <phoneticPr fontId="62" type="noConversion"/>
  <pageMargins left="0.7" right="0.7" top="0.75" bottom="0.75" header="0.3" footer="0.3"/>
  <pageSetup paperSize="9" orientation="portrait" r:id="rId1"/>
  <headerFooter>
    <oddHeader xml:space="preserve">&amp;C&amp;"-,Bold"&amp;12TROŠKOVNIK RADOVA
Oš Mladost Lekenik-područna škola Letovanić
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6"/>
  <sheetViews>
    <sheetView topLeftCell="A44" zoomScale="112" zoomScaleNormal="112" zoomScalePageLayoutView="70" workbookViewId="0">
      <selection activeCell="G59" sqref="G59"/>
    </sheetView>
  </sheetViews>
  <sheetFormatPr defaultColWidth="9.140625" defaultRowHeight="12.75"/>
  <cols>
    <col min="1" max="1" width="4.42578125" style="139" customWidth="1"/>
    <col min="2" max="2" width="56.140625" style="139" customWidth="1"/>
    <col min="3" max="3" width="7.140625" style="139" customWidth="1"/>
    <col min="4" max="4" width="8.42578125" style="139" customWidth="1"/>
    <col min="5" max="5" width="8.28515625" style="140" customWidth="1"/>
    <col min="6" max="6" width="10.42578125" style="139" customWidth="1"/>
    <col min="7" max="16384" width="9.140625" style="139"/>
  </cols>
  <sheetData>
    <row r="1" spans="1:6" s="249" customFormat="1">
      <c r="E1" s="250"/>
    </row>
    <row r="2" spans="1:6" s="249" customFormat="1" ht="21.75" customHeight="1">
      <c r="E2" s="250"/>
    </row>
    <row r="3" spans="1:6" s="249" customFormat="1" ht="14.25" customHeight="1">
      <c r="A3" s="139" t="s">
        <v>21</v>
      </c>
      <c r="B3" s="139"/>
      <c r="C3" s="139"/>
      <c r="D3" s="139"/>
      <c r="E3" s="139"/>
      <c r="F3" s="139"/>
    </row>
    <row r="4" spans="1:6" s="249" customFormat="1">
      <c r="A4" s="139"/>
      <c r="B4" s="139"/>
      <c r="C4" s="139"/>
      <c r="D4" s="139"/>
      <c r="E4" s="139"/>
      <c r="F4" s="139"/>
    </row>
    <row r="5" spans="1:6" s="249" customFormat="1" ht="13.5" customHeight="1">
      <c r="A5" s="139" t="s">
        <v>20</v>
      </c>
      <c r="B5" s="139"/>
      <c r="C5" s="139"/>
      <c r="D5" s="139"/>
      <c r="E5" s="139"/>
      <c r="F5" s="139"/>
    </row>
    <row r="6" spans="1:6" s="249" customFormat="1">
      <c r="A6" s="139"/>
      <c r="B6" s="139"/>
      <c r="C6" s="139"/>
      <c r="D6" s="139"/>
      <c r="E6" s="139"/>
      <c r="F6" s="139"/>
    </row>
    <row r="7" spans="1:6" s="249" customFormat="1">
      <c r="A7" s="139" t="s">
        <v>19</v>
      </c>
      <c r="B7" s="139"/>
      <c r="C7" s="139"/>
      <c r="D7" s="139"/>
      <c r="E7" s="139"/>
      <c r="F7" s="139"/>
    </row>
    <row r="8" spans="1:6" s="249" customFormat="1">
      <c r="A8" s="139"/>
      <c r="B8" s="139"/>
      <c r="C8" s="139"/>
      <c r="D8" s="139"/>
      <c r="E8" s="139"/>
      <c r="F8" s="139"/>
    </row>
    <row r="9" spans="1:6" s="249" customFormat="1">
      <c r="A9" s="139" t="s">
        <v>18</v>
      </c>
      <c r="B9" s="139"/>
      <c r="C9" s="139"/>
      <c r="D9" s="139"/>
      <c r="E9" s="139"/>
      <c r="F9" s="139"/>
    </row>
    <row r="10" spans="1:6" s="249" customFormat="1" ht="14.25">
      <c r="A10" s="252"/>
      <c r="E10" s="250"/>
    </row>
    <row r="11" spans="1:6" s="249" customFormat="1">
      <c r="E11" s="250"/>
    </row>
    <row r="12" spans="1:6" s="249" customFormat="1">
      <c r="E12" s="250"/>
    </row>
    <row r="13" spans="1:6" s="249" customFormat="1">
      <c r="E13" s="250"/>
    </row>
    <row r="14" spans="1:6" s="249" customFormat="1">
      <c r="E14" s="250"/>
    </row>
    <row r="15" spans="1:6" s="249" customFormat="1">
      <c r="E15" s="250"/>
    </row>
    <row r="16" spans="1:6" s="249" customFormat="1">
      <c r="E16" s="250"/>
    </row>
    <row r="17" spans="1:6" s="249" customFormat="1">
      <c r="E17" s="250"/>
    </row>
    <row r="18" spans="1:6" s="249" customFormat="1">
      <c r="E18" s="250"/>
    </row>
    <row r="19" spans="1:6" s="249" customFormat="1">
      <c r="E19" s="250"/>
    </row>
    <row r="20" spans="1:6" s="249" customFormat="1">
      <c r="E20" s="250"/>
    </row>
    <row r="21" spans="1:6" s="249" customFormat="1">
      <c r="E21" s="250"/>
    </row>
    <row r="22" spans="1:6" s="249" customFormat="1">
      <c r="E22" s="250"/>
    </row>
    <row r="23" spans="1:6" s="249" customFormat="1" ht="21" customHeight="1">
      <c r="A23" s="495" t="s">
        <v>17</v>
      </c>
      <c r="B23" s="495"/>
      <c r="C23" s="495"/>
      <c r="D23" s="495"/>
      <c r="E23" s="495"/>
      <c r="F23" s="495"/>
    </row>
    <row r="24" spans="1:6" s="249" customFormat="1" ht="20.25">
      <c r="A24" s="496" t="s">
        <v>16</v>
      </c>
      <c r="B24" s="496"/>
      <c r="C24" s="496"/>
      <c r="D24" s="496"/>
      <c r="E24" s="496"/>
      <c r="F24" s="496"/>
    </row>
    <row r="25" spans="1:6" s="249" customFormat="1" ht="15.75">
      <c r="A25" s="497"/>
      <c r="B25" s="497"/>
      <c r="C25" s="497"/>
      <c r="D25" s="497"/>
      <c r="E25" s="497"/>
      <c r="F25" s="497"/>
    </row>
    <row r="26" spans="1:6" s="249" customFormat="1">
      <c r="E26" s="250"/>
    </row>
    <row r="27" spans="1:6" s="249" customFormat="1">
      <c r="E27" s="250"/>
    </row>
    <row r="28" spans="1:6" s="249" customFormat="1">
      <c r="E28" s="250"/>
    </row>
    <row r="29" spans="1:6">
      <c r="A29" s="249"/>
      <c r="B29" s="249"/>
      <c r="C29" s="249"/>
      <c r="D29" s="249"/>
      <c r="E29" s="250"/>
      <c r="F29" s="249"/>
    </row>
    <row r="30" spans="1:6" s="249" customFormat="1">
      <c r="A30" s="258"/>
      <c r="B30" s="139"/>
      <c r="C30" s="251"/>
      <c r="D30" s="139"/>
      <c r="E30" s="257"/>
      <c r="F30" s="256"/>
    </row>
    <row r="31" spans="1:6" s="249" customFormat="1">
      <c r="E31" s="250"/>
    </row>
    <row r="32" spans="1:6" s="249" customFormat="1">
      <c r="E32" s="250"/>
    </row>
    <row r="33" spans="3:6" s="249" customFormat="1">
      <c r="E33" s="250"/>
    </row>
    <row r="34" spans="3:6" s="249" customFormat="1">
      <c r="E34" s="250"/>
    </row>
    <row r="35" spans="3:6" s="249" customFormat="1">
      <c r="E35" s="250"/>
    </row>
    <row r="36" spans="3:6" s="249" customFormat="1">
      <c r="E36" s="250"/>
    </row>
    <row r="37" spans="3:6" s="249" customFormat="1">
      <c r="E37" s="250"/>
    </row>
    <row r="38" spans="3:6" s="249" customFormat="1">
      <c r="E38" s="250"/>
    </row>
    <row r="39" spans="3:6" s="249" customFormat="1">
      <c r="E39" s="250"/>
    </row>
    <row r="40" spans="3:6" s="249" customFormat="1">
      <c r="E40" s="250"/>
    </row>
    <row r="41" spans="3:6" s="249" customFormat="1">
      <c r="E41" s="250"/>
    </row>
    <row r="42" spans="3:6" s="249" customFormat="1">
      <c r="E42" s="250"/>
    </row>
    <row r="43" spans="3:6" s="249" customFormat="1">
      <c r="E43" s="250"/>
    </row>
    <row r="44" spans="3:6" s="249" customFormat="1" ht="14.25">
      <c r="C44" s="255" t="s">
        <v>15</v>
      </c>
      <c r="D44" s="252"/>
      <c r="E44" s="253"/>
      <c r="F44" s="252"/>
    </row>
    <row r="45" spans="3:6" s="249" customFormat="1" ht="14.25">
      <c r="C45" s="255"/>
      <c r="D45" s="252"/>
      <c r="E45" s="253"/>
      <c r="F45" s="252"/>
    </row>
    <row r="46" spans="3:6" s="249" customFormat="1" ht="15">
      <c r="C46" s="254" t="s">
        <v>14</v>
      </c>
      <c r="D46" s="252"/>
      <c r="E46" s="253"/>
      <c r="F46" s="252"/>
    </row>
    <row r="47" spans="3:6" s="249" customFormat="1">
      <c r="E47" s="250"/>
    </row>
    <row r="48" spans="3:6" s="249" customFormat="1">
      <c r="E48" s="250"/>
    </row>
    <row r="49" spans="1:6" s="249" customFormat="1">
      <c r="E49" s="250"/>
    </row>
    <row r="50" spans="1:6" s="249" customFormat="1">
      <c r="E50" s="250"/>
    </row>
    <row r="51" spans="1:6" s="249" customFormat="1">
      <c r="E51" s="250"/>
    </row>
    <row r="52" spans="1:6" s="249" customFormat="1"/>
    <row r="53" spans="1:6" s="249" customFormat="1"/>
    <row r="54" spans="1:6" s="249" customFormat="1"/>
    <row r="55" spans="1:6" s="249" customFormat="1" ht="13.5" thickBot="1">
      <c r="B55" s="249" t="s">
        <v>13</v>
      </c>
      <c r="C55" s="251"/>
      <c r="E55" s="250"/>
    </row>
    <row r="56" spans="1:6" s="147" customFormat="1" ht="96" customHeight="1" thickBot="1">
      <c r="A56" s="248"/>
      <c r="B56" s="508" t="s">
        <v>367</v>
      </c>
      <c r="C56" s="509"/>
      <c r="D56" s="509"/>
      <c r="E56" s="509"/>
      <c r="F56" s="510"/>
    </row>
    <row r="57" spans="1:6" s="147" customFormat="1" ht="51.75" thickBot="1">
      <c r="A57" s="247" t="s">
        <v>12</v>
      </c>
      <c r="B57" s="246" t="s">
        <v>11</v>
      </c>
      <c r="C57" s="245" t="s">
        <v>389</v>
      </c>
      <c r="D57" s="245" t="s">
        <v>383</v>
      </c>
      <c r="E57" s="245" t="s">
        <v>556</v>
      </c>
      <c r="F57" s="244" t="s">
        <v>10</v>
      </c>
    </row>
    <row r="58" spans="1:6" s="147" customFormat="1" ht="13.5" thickBot="1">
      <c r="A58" s="194" t="s">
        <v>458</v>
      </c>
      <c r="B58" s="193" t="s">
        <v>478</v>
      </c>
      <c r="C58" s="192"/>
      <c r="D58" s="192"/>
      <c r="E58" s="192"/>
      <c r="F58" s="191"/>
    </row>
    <row r="59" spans="1:6" s="147" customFormat="1" ht="298.5" customHeight="1">
      <c r="A59" s="511">
        <v>1</v>
      </c>
      <c r="B59" s="516" t="s">
        <v>5</v>
      </c>
      <c r="C59" s="513" t="s">
        <v>383</v>
      </c>
      <c r="D59" s="514">
        <v>1</v>
      </c>
      <c r="E59" s="506"/>
      <c r="F59" s="507">
        <f>D59*E59</f>
        <v>0</v>
      </c>
    </row>
    <row r="60" spans="1:6" s="147" customFormat="1" ht="17.25" hidden="1" customHeight="1">
      <c r="A60" s="512"/>
      <c r="B60" s="517"/>
      <c r="C60" s="513"/>
      <c r="D60" s="515"/>
      <c r="E60" s="506"/>
      <c r="F60" s="507"/>
    </row>
    <row r="61" spans="1:6" s="147" customFormat="1" ht="26.25" customHeight="1">
      <c r="A61" s="204">
        <v>2</v>
      </c>
      <c r="B61" s="481" t="s">
        <v>536</v>
      </c>
      <c r="C61" s="482" t="s">
        <v>534</v>
      </c>
      <c r="D61" s="483">
        <v>3</v>
      </c>
      <c r="E61" s="484"/>
      <c r="F61" s="263">
        <f>D61*E61</f>
        <v>0</v>
      </c>
    </row>
    <row r="62" spans="1:6" s="147" customFormat="1" ht="18" customHeight="1">
      <c r="A62" s="186">
        <v>3</v>
      </c>
      <c r="B62" s="236" t="s">
        <v>537</v>
      </c>
      <c r="C62" s="478" t="s">
        <v>383</v>
      </c>
      <c r="D62" s="240">
        <v>1</v>
      </c>
      <c r="E62" s="480"/>
      <c r="F62" s="260">
        <f>D62*E62</f>
        <v>0</v>
      </c>
    </row>
    <row r="63" spans="1:6" s="147" customFormat="1" ht="19.5" customHeight="1">
      <c r="A63" s="243">
        <v>4</v>
      </c>
      <c r="B63" s="237" t="s">
        <v>533</v>
      </c>
      <c r="C63" s="242" t="s">
        <v>383</v>
      </c>
      <c r="D63" s="241">
        <v>1</v>
      </c>
      <c r="E63" s="262"/>
      <c r="F63" s="259">
        <f>D63*E63</f>
        <v>0</v>
      </c>
    </row>
    <row r="64" spans="1:6" s="147" customFormat="1" ht="122.25" customHeight="1">
      <c r="A64" s="498">
        <v>5</v>
      </c>
      <c r="B64" s="237" t="s">
        <v>6</v>
      </c>
      <c r="C64" s="500" t="s">
        <v>383</v>
      </c>
      <c r="D64" s="502">
        <v>1</v>
      </c>
      <c r="E64" s="504"/>
      <c r="F64" s="493">
        <f>D64*E64</f>
        <v>0</v>
      </c>
    </row>
    <row r="65" spans="1:9" s="147" customFormat="1" ht="231.75" customHeight="1">
      <c r="A65" s="499"/>
      <c r="B65" s="236" t="s">
        <v>7</v>
      </c>
      <c r="C65" s="501"/>
      <c r="D65" s="503"/>
      <c r="E65" s="505"/>
      <c r="F65" s="494"/>
      <c r="I65" s="147" t="s">
        <v>532</v>
      </c>
    </row>
    <row r="66" spans="1:9" s="147" customFormat="1" ht="19.5" customHeight="1">
      <c r="A66" s="186">
        <v>6</v>
      </c>
      <c r="B66" s="239" t="s">
        <v>538</v>
      </c>
      <c r="C66" s="208" t="s">
        <v>383</v>
      </c>
      <c r="D66" s="238">
        <v>1</v>
      </c>
      <c r="E66" s="263"/>
      <c r="F66" s="169">
        <f t="shared" ref="F66:F74" si="0">D66*E66</f>
        <v>0</v>
      </c>
    </row>
    <row r="67" spans="1:9" s="147" customFormat="1" ht="28.5" customHeight="1">
      <c r="A67" s="190">
        <v>7</v>
      </c>
      <c r="B67" s="236" t="s">
        <v>539</v>
      </c>
      <c r="C67" s="212" t="s">
        <v>383</v>
      </c>
      <c r="D67" s="240">
        <v>1</v>
      </c>
      <c r="E67" s="264"/>
      <c r="F67" s="260">
        <f t="shared" si="0"/>
        <v>0</v>
      </c>
    </row>
    <row r="68" spans="1:9" s="147" customFormat="1" ht="15.75" customHeight="1">
      <c r="A68" s="190">
        <v>8</v>
      </c>
      <c r="B68" s="236" t="s">
        <v>540</v>
      </c>
      <c r="C68" s="212" t="s">
        <v>383</v>
      </c>
      <c r="D68" s="240">
        <v>1</v>
      </c>
      <c r="E68" s="264"/>
      <c r="F68" s="260">
        <f t="shared" si="0"/>
        <v>0</v>
      </c>
    </row>
    <row r="69" spans="1:9" s="147" customFormat="1" ht="194.25" customHeight="1">
      <c r="A69" s="186">
        <v>9</v>
      </c>
      <c r="B69" s="239" t="s">
        <v>8</v>
      </c>
      <c r="C69" s="208" t="s">
        <v>383</v>
      </c>
      <c r="D69" s="238">
        <v>1</v>
      </c>
      <c r="E69" s="263"/>
      <c r="F69" s="169">
        <f t="shared" si="0"/>
        <v>0</v>
      </c>
    </row>
    <row r="70" spans="1:9" s="147" customFormat="1" ht="18" customHeight="1">
      <c r="A70" s="186">
        <v>10</v>
      </c>
      <c r="B70" s="239" t="s">
        <v>541</v>
      </c>
      <c r="C70" s="208" t="s">
        <v>383</v>
      </c>
      <c r="D70" s="238">
        <v>1</v>
      </c>
      <c r="E70" s="263"/>
      <c r="F70" s="169">
        <f t="shared" si="0"/>
        <v>0</v>
      </c>
    </row>
    <row r="71" spans="1:9" s="147" customFormat="1" ht="21" customHeight="1">
      <c r="A71" s="186">
        <v>11</v>
      </c>
      <c r="B71" s="239" t="s">
        <v>542</v>
      </c>
      <c r="C71" s="208" t="s">
        <v>383</v>
      </c>
      <c r="D71" s="238">
        <v>1</v>
      </c>
      <c r="E71" s="263"/>
      <c r="F71" s="169">
        <f t="shared" si="0"/>
        <v>0</v>
      </c>
    </row>
    <row r="72" spans="1:9" s="147" customFormat="1" ht="282.75" customHeight="1">
      <c r="A72" s="186">
        <v>12</v>
      </c>
      <c r="B72" s="239" t="s">
        <v>0</v>
      </c>
      <c r="C72" s="208" t="s">
        <v>383</v>
      </c>
      <c r="D72" s="238">
        <v>1</v>
      </c>
      <c r="E72" s="263"/>
      <c r="F72" s="169">
        <f t="shared" si="0"/>
        <v>0</v>
      </c>
    </row>
    <row r="73" spans="1:9" s="147" customFormat="1" ht="22.5" customHeight="1">
      <c r="A73" s="186">
        <v>13</v>
      </c>
      <c r="B73" s="239" t="s">
        <v>531</v>
      </c>
      <c r="C73" s="208" t="s">
        <v>383</v>
      </c>
      <c r="D73" s="238">
        <v>1</v>
      </c>
      <c r="E73" s="263"/>
      <c r="F73" s="169">
        <f t="shared" si="0"/>
        <v>0</v>
      </c>
    </row>
    <row r="74" spans="1:9" s="147" customFormat="1" ht="191.25" customHeight="1">
      <c r="A74" s="498">
        <v>14</v>
      </c>
      <c r="B74" s="237" t="s">
        <v>9</v>
      </c>
      <c r="C74" s="500" t="s">
        <v>383</v>
      </c>
      <c r="D74" s="502">
        <v>1</v>
      </c>
      <c r="E74" s="504"/>
      <c r="F74" s="493">
        <f t="shared" si="0"/>
        <v>0</v>
      </c>
    </row>
    <row r="75" spans="1:9" s="147" customFormat="1" ht="217.5" customHeight="1">
      <c r="A75" s="499"/>
      <c r="B75" s="236" t="s">
        <v>1</v>
      </c>
      <c r="C75" s="501"/>
      <c r="D75" s="503"/>
      <c r="E75" s="505"/>
      <c r="F75" s="494"/>
    </row>
    <row r="76" spans="1:9" s="147" customFormat="1" ht="15" customHeight="1">
      <c r="A76" s="190">
        <v>15</v>
      </c>
      <c r="B76" s="235" t="s">
        <v>530</v>
      </c>
      <c r="C76" s="234" t="s">
        <v>383</v>
      </c>
      <c r="D76" s="233">
        <v>1</v>
      </c>
      <c r="E76" s="265"/>
      <c r="F76" s="260">
        <f>D76*E76</f>
        <v>0</v>
      </c>
    </row>
    <row r="77" spans="1:9" s="147" customFormat="1" ht="39.75" customHeight="1">
      <c r="A77" s="186">
        <v>16</v>
      </c>
      <c r="B77" s="231" t="s">
        <v>529</v>
      </c>
      <c r="C77" s="232" t="s">
        <v>383</v>
      </c>
      <c r="D77" s="171">
        <v>2</v>
      </c>
      <c r="E77" s="263"/>
      <c r="F77" s="260">
        <f>D77*E77</f>
        <v>0</v>
      </c>
    </row>
    <row r="78" spans="1:9" s="147" customFormat="1" ht="45.75" customHeight="1">
      <c r="A78" s="190">
        <v>17</v>
      </c>
      <c r="B78" s="231" t="s">
        <v>528</v>
      </c>
      <c r="C78" s="231" t="s">
        <v>383</v>
      </c>
      <c r="D78" s="231">
        <v>1</v>
      </c>
      <c r="E78" s="266"/>
      <c r="F78" s="261">
        <f>D78*E78</f>
        <v>0</v>
      </c>
    </row>
    <row r="79" spans="1:9" s="147" customFormat="1" ht="27.75" customHeight="1">
      <c r="A79" s="186">
        <v>18</v>
      </c>
      <c r="B79" s="230" t="s">
        <v>527</v>
      </c>
      <c r="C79" s="226" t="s">
        <v>383</v>
      </c>
      <c r="D79" s="207">
        <v>1</v>
      </c>
      <c r="E79" s="263"/>
      <c r="F79" s="169">
        <f t="shared" ref="F79:F88" si="1">+E79*D79</f>
        <v>0</v>
      </c>
    </row>
    <row r="80" spans="1:9" s="147" customFormat="1" ht="21.75" customHeight="1">
      <c r="A80" s="190">
        <v>19</v>
      </c>
      <c r="B80" s="230" t="s">
        <v>526</v>
      </c>
      <c r="C80" s="226" t="s">
        <v>383</v>
      </c>
      <c r="D80" s="207">
        <v>1</v>
      </c>
      <c r="E80" s="263"/>
      <c r="F80" s="169">
        <f t="shared" si="1"/>
        <v>0</v>
      </c>
    </row>
    <row r="81" spans="1:6" s="147" customFormat="1" ht="21.75" customHeight="1">
      <c r="A81" s="186">
        <v>20</v>
      </c>
      <c r="B81" s="230" t="s">
        <v>525</v>
      </c>
      <c r="C81" s="226" t="s">
        <v>383</v>
      </c>
      <c r="D81" s="207">
        <v>1</v>
      </c>
      <c r="E81" s="263"/>
      <c r="F81" s="169">
        <f t="shared" si="1"/>
        <v>0</v>
      </c>
    </row>
    <row r="82" spans="1:6" s="147" customFormat="1" ht="32.25" customHeight="1">
      <c r="A82" s="190">
        <v>21</v>
      </c>
      <c r="B82" s="479" t="s">
        <v>2</v>
      </c>
      <c r="C82" s="226" t="s">
        <v>383</v>
      </c>
      <c r="D82" s="207">
        <v>1</v>
      </c>
      <c r="E82" s="263"/>
      <c r="F82" s="169">
        <f t="shared" si="1"/>
        <v>0</v>
      </c>
    </row>
    <row r="83" spans="1:6" s="147" customFormat="1" ht="21.75" customHeight="1">
      <c r="A83" s="186">
        <v>22</v>
      </c>
      <c r="B83" s="230" t="s">
        <v>524</v>
      </c>
      <c r="C83" s="226" t="s">
        <v>383</v>
      </c>
      <c r="D83" s="207">
        <v>1</v>
      </c>
      <c r="E83" s="263"/>
      <c r="F83" s="169">
        <f t="shared" si="1"/>
        <v>0</v>
      </c>
    </row>
    <row r="84" spans="1:6" s="147" customFormat="1" ht="21.75" customHeight="1">
      <c r="A84" s="190">
        <v>23</v>
      </c>
      <c r="B84" s="230" t="s">
        <v>523</v>
      </c>
      <c r="C84" s="226" t="s">
        <v>383</v>
      </c>
      <c r="D84" s="207">
        <v>4</v>
      </c>
      <c r="E84" s="263"/>
      <c r="F84" s="169">
        <f t="shared" si="1"/>
        <v>0</v>
      </c>
    </row>
    <row r="85" spans="1:6" s="147" customFormat="1" ht="21" customHeight="1">
      <c r="A85" s="186">
        <v>24</v>
      </c>
      <c r="B85" s="479" t="s">
        <v>535</v>
      </c>
      <c r="C85" s="226" t="s">
        <v>383</v>
      </c>
      <c r="D85" s="207">
        <v>1</v>
      </c>
      <c r="E85" s="263"/>
      <c r="F85" s="169">
        <f t="shared" si="1"/>
        <v>0</v>
      </c>
    </row>
    <row r="86" spans="1:6" s="147" customFormat="1" ht="26.25" customHeight="1">
      <c r="A86" s="190">
        <v>25</v>
      </c>
      <c r="B86" s="227" t="s">
        <v>522</v>
      </c>
      <c r="C86" s="226" t="s">
        <v>495</v>
      </c>
      <c r="D86" s="207">
        <v>7</v>
      </c>
      <c r="E86" s="263"/>
      <c r="F86" s="169">
        <f t="shared" si="1"/>
        <v>0</v>
      </c>
    </row>
    <row r="87" spans="1:6" s="147" customFormat="1">
      <c r="A87" s="186">
        <v>26</v>
      </c>
      <c r="B87" s="229" t="s">
        <v>521</v>
      </c>
      <c r="C87" s="226" t="s">
        <v>495</v>
      </c>
      <c r="D87" s="228">
        <v>7</v>
      </c>
      <c r="E87" s="263"/>
      <c r="F87" s="169">
        <f t="shared" si="1"/>
        <v>0</v>
      </c>
    </row>
    <row r="88" spans="1:6" s="147" customFormat="1" ht="25.5">
      <c r="A88" s="190">
        <v>27</v>
      </c>
      <c r="B88" s="227" t="s">
        <v>520</v>
      </c>
      <c r="C88" s="226" t="s">
        <v>495</v>
      </c>
      <c r="D88" s="207">
        <v>20</v>
      </c>
      <c r="E88" s="263"/>
      <c r="F88" s="169">
        <f t="shared" si="1"/>
        <v>0</v>
      </c>
    </row>
    <row r="89" spans="1:6" s="147" customFormat="1" ht="30.75" customHeight="1">
      <c r="A89" s="186">
        <v>28</v>
      </c>
      <c r="B89" s="474" t="s">
        <v>519</v>
      </c>
      <c r="C89" s="208" t="s">
        <v>481</v>
      </c>
      <c r="D89" s="202">
        <v>1</v>
      </c>
      <c r="E89" s="475"/>
      <c r="F89" s="260">
        <f>D89*E89</f>
        <v>0</v>
      </c>
    </row>
    <row r="90" spans="1:6" s="147" customFormat="1" ht="57" customHeight="1">
      <c r="A90" s="190">
        <v>29</v>
      </c>
      <c r="B90" s="198" t="s">
        <v>499</v>
      </c>
      <c r="C90" s="208" t="s">
        <v>481</v>
      </c>
      <c r="D90" s="225">
        <v>1</v>
      </c>
      <c r="E90" s="267"/>
      <c r="F90" s="260">
        <f>D90*E90</f>
        <v>0</v>
      </c>
    </row>
    <row r="91" spans="1:6" s="147" customFormat="1" ht="12.75" customHeight="1" thickBot="1">
      <c r="A91" s="520" t="s">
        <v>480</v>
      </c>
      <c r="B91" s="521"/>
      <c r="C91" s="522"/>
      <c r="D91" s="224"/>
      <c r="E91" s="224"/>
      <c r="F91" s="223">
        <f>SUM(F59:F90)</f>
        <v>0</v>
      </c>
    </row>
    <row r="92" spans="1:6" s="147" customFormat="1" ht="13.5" thickBot="1">
      <c r="A92" s="194" t="s">
        <v>477</v>
      </c>
      <c r="B92" s="193" t="s">
        <v>476</v>
      </c>
      <c r="C92" s="192"/>
      <c r="D92" s="192"/>
      <c r="E92" s="192"/>
      <c r="F92" s="191"/>
    </row>
    <row r="93" spans="1:6" s="147" customFormat="1">
      <c r="A93" s="190"/>
      <c r="B93" s="472" t="s">
        <v>518</v>
      </c>
      <c r="C93" s="212"/>
      <c r="D93" s="211"/>
      <c r="E93" s="210"/>
      <c r="F93" s="187"/>
    </row>
    <row r="94" spans="1:6" s="147" customFormat="1">
      <c r="A94" s="186">
        <v>1</v>
      </c>
      <c r="B94" s="220" t="s">
        <v>543</v>
      </c>
      <c r="C94" s="197" t="s">
        <v>503</v>
      </c>
      <c r="D94" s="218">
        <v>1586</v>
      </c>
      <c r="E94" s="263"/>
      <c r="F94" s="169">
        <f>D94*E94</f>
        <v>0</v>
      </c>
    </row>
    <row r="95" spans="1:6" s="147" customFormat="1">
      <c r="A95" s="186"/>
      <c r="B95" s="222" t="s">
        <v>517</v>
      </c>
      <c r="C95" s="197"/>
      <c r="D95" s="221"/>
      <c r="E95" s="263"/>
      <c r="F95" s="169"/>
    </row>
    <row r="96" spans="1:6" s="147" customFormat="1">
      <c r="A96" s="186">
        <v>2</v>
      </c>
      <c r="B96" s="220" t="s">
        <v>544</v>
      </c>
      <c r="C96" s="471" t="s">
        <v>383</v>
      </c>
      <c r="D96" s="221">
        <v>1</v>
      </c>
      <c r="E96" s="269"/>
      <c r="F96" s="169">
        <f>D96*E96</f>
        <v>0</v>
      </c>
    </row>
    <row r="97" spans="1:6" s="147" customFormat="1">
      <c r="A97" s="186">
        <v>3</v>
      </c>
      <c r="B97" s="220" t="s">
        <v>545</v>
      </c>
      <c r="C97" s="197" t="s">
        <v>488</v>
      </c>
      <c r="D97" s="221">
        <v>1</v>
      </c>
      <c r="E97" s="269"/>
      <c r="F97" s="169">
        <f>D97*E97</f>
        <v>0</v>
      </c>
    </row>
    <row r="98" spans="1:6" s="147" customFormat="1">
      <c r="A98" s="186">
        <v>4</v>
      </c>
      <c r="B98" s="220" t="s">
        <v>546</v>
      </c>
      <c r="C98" s="197" t="s">
        <v>383</v>
      </c>
      <c r="D98" s="221">
        <v>1</v>
      </c>
      <c r="E98" s="269"/>
      <c r="F98" s="169">
        <f>D98*E98</f>
        <v>0</v>
      </c>
    </row>
    <row r="99" spans="1:6" s="147" customFormat="1">
      <c r="A99" s="186"/>
      <c r="B99" s="222" t="s">
        <v>516</v>
      </c>
      <c r="C99" s="197"/>
      <c r="D99" s="221"/>
      <c r="E99" s="263"/>
      <c r="F99" s="169"/>
    </row>
    <row r="100" spans="1:6" s="147" customFormat="1" ht="25.5">
      <c r="A100" s="186">
        <v>5</v>
      </c>
      <c r="B100" s="220" t="s">
        <v>515</v>
      </c>
      <c r="C100" s="171" t="s">
        <v>488</v>
      </c>
      <c r="D100" s="221">
        <v>13</v>
      </c>
      <c r="E100" s="263"/>
      <c r="F100" s="169">
        <f>D100*E100</f>
        <v>0</v>
      </c>
    </row>
    <row r="101" spans="1:6" s="147" customFormat="1">
      <c r="A101" s="186">
        <v>6</v>
      </c>
      <c r="B101" s="220" t="s">
        <v>514</v>
      </c>
      <c r="C101" s="197" t="s">
        <v>488</v>
      </c>
      <c r="D101" s="221">
        <v>3</v>
      </c>
      <c r="E101" s="263"/>
      <c r="F101" s="169">
        <f>D101*E101</f>
        <v>0</v>
      </c>
    </row>
    <row r="102" spans="1:6" s="147" customFormat="1">
      <c r="A102" s="186">
        <v>7</v>
      </c>
      <c r="B102" s="220" t="s">
        <v>513</v>
      </c>
      <c r="C102" s="197" t="s">
        <v>383</v>
      </c>
      <c r="D102" s="221">
        <v>23</v>
      </c>
      <c r="E102" s="269"/>
      <c r="F102" s="169">
        <f>D102*E102</f>
        <v>0</v>
      </c>
    </row>
    <row r="103" spans="1:6" s="147" customFormat="1">
      <c r="A103" s="186"/>
      <c r="B103" s="222" t="s">
        <v>512</v>
      </c>
      <c r="C103" s="197"/>
      <c r="D103" s="221"/>
      <c r="E103" s="263"/>
      <c r="F103" s="169"/>
    </row>
    <row r="104" spans="1:6" s="147" customFormat="1">
      <c r="A104" s="186">
        <v>8</v>
      </c>
      <c r="B104" s="220" t="s">
        <v>511</v>
      </c>
      <c r="C104" s="197" t="s">
        <v>488</v>
      </c>
      <c r="D104" s="221">
        <v>46</v>
      </c>
      <c r="E104" s="269"/>
      <c r="F104" s="169">
        <f t="shared" ref="F104:F109" si="2">D104*E104</f>
        <v>0</v>
      </c>
    </row>
    <row r="105" spans="1:6" s="147" customFormat="1">
      <c r="A105" s="186">
        <v>9</v>
      </c>
      <c r="B105" s="220" t="s">
        <v>510</v>
      </c>
      <c r="C105" s="197" t="s">
        <v>488</v>
      </c>
      <c r="D105" s="221">
        <v>46</v>
      </c>
      <c r="E105" s="269"/>
      <c r="F105" s="169">
        <f t="shared" si="2"/>
        <v>0</v>
      </c>
    </row>
    <row r="106" spans="1:6" s="147" customFormat="1">
      <c r="A106" s="186">
        <v>10</v>
      </c>
      <c r="B106" s="220" t="s">
        <v>509</v>
      </c>
      <c r="C106" s="197" t="s">
        <v>488</v>
      </c>
      <c r="D106" s="221">
        <v>3</v>
      </c>
      <c r="E106" s="269"/>
      <c r="F106" s="169">
        <f t="shared" si="2"/>
        <v>0</v>
      </c>
    </row>
    <row r="107" spans="1:6" s="147" customFormat="1">
      <c r="A107" s="186">
        <v>11</v>
      </c>
      <c r="B107" s="220" t="s">
        <v>508</v>
      </c>
      <c r="C107" s="197" t="s">
        <v>488</v>
      </c>
      <c r="D107" s="221">
        <v>3</v>
      </c>
      <c r="E107" s="269"/>
      <c r="F107" s="169">
        <f t="shared" si="2"/>
        <v>0</v>
      </c>
    </row>
    <row r="108" spans="1:6" s="147" customFormat="1">
      <c r="A108" s="186">
        <v>12</v>
      </c>
      <c r="B108" s="220" t="s">
        <v>3</v>
      </c>
      <c r="C108" s="197" t="s">
        <v>488</v>
      </c>
      <c r="D108" s="221">
        <v>2</v>
      </c>
      <c r="E108" s="269"/>
      <c r="F108" s="169">
        <f t="shared" si="2"/>
        <v>0</v>
      </c>
    </row>
    <row r="109" spans="1:6" s="147" customFormat="1">
      <c r="A109" s="186">
        <v>13</v>
      </c>
      <c r="B109" s="220" t="s">
        <v>4</v>
      </c>
      <c r="C109" s="197" t="s">
        <v>488</v>
      </c>
      <c r="D109" s="221">
        <v>1</v>
      </c>
      <c r="E109" s="269"/>
      <c r="F109" s="169">
        <f t="shared" si="2"/>
        <v>0</v>
      </c>
    </row>
    <row r="110" spans="1:6" s="147" customFormat="1">
      <c r="A110" s="186"/>
      <c r="B110" s="222" t="s">
        <v>507</v>
      </c>
      <c r="C110" s="197"/>
      <c r="D110" s="221"/>
      <c r="E110" s="269"/>
      <c r="F110" s="169"/>
    </row>
    <row r="111" spans="1:6" s="147" customFormat="1">
      <c r="A111" s="186">
        <v>14</v>
      </c>
      <c r="B111" s="220" t="s">
        <v>547</v>
      </c>
      <c r="C111" s="197" t="s">
        <v>377</v>
      </c>
      <c r="D111" s="218">
        <v>262</v>
      </c>
      <c r="E111" s="269"/>
      <c r="F111" s="169">
        <f>D111*E111</f>
        <v>0</v>
      </c>
    </row>
    <row r="112" spans="1:6" s="147" customFormat="1">
      <c r="A112" s="186"/>
      <c r="B112" s="222" t="s">
        <v>506</v>
      </c>
      <c r="C112" s="197"/>
      <c r="D112" s="221"/>
      <c r="E112" s="269"/>
      <c r="F112" s="169"/>
    </row>
    <row r="113" spans="1:6" s="147" customFormat="1">
      <c r="A113" s="186">
        <v>15</v>
      </c>
      <c r="B113" s="220" t="s">
        <v>505</v>
      </c>
      <c r="C113" s="197" t="s">
        <v>503</v>
      </c>
      <c r="D113" s="218">
        <v>23</v>
      </c>
      <c r="E113" s="269"/>
      <c r="F113" s="169">
        <f t="shared" ref="F113:F119" si="3">D113*E113</f>
        <v>0</v>
      </c>
    </row>
    <row r="114" spans="1:6" s="147" customFormat="1">
      <c r="A114" s="186">
        <v>16</v>
      </c>
      <c r="B114" s="220" t="s">
        <v>548</v>
      </c>
      <c r="C114" s="197" t="s">
        <v>488</v>
      </c>
      <c r="D114" s="221">
        <v>4899</v>
      </c>
      <c r="E114" s="269"/>
      <c r="F114" s="169">
        <f t="shared" si="3"/>
        <v>0</v>
      </c>
    </row>
    <row r="115" spans="1:6" s="147" customFormat="1">
      <c r="A115" s="186">
        <v>17</v>
      </c>
      <c r="B115" s="220" t="s">
        <v>504</v>
      </c>
      <c r="C115" s="197" t="s">
        <v>503</v>
      </c>
      <c r="D115" s="218">
        <v>297</v>
      </c>
      <c r="E115" s="269"/>
      <c r="F115" s="169">
        <f t="shared" si="3"/>
        <v>0</v>
      </c>
    </row>
    <row r="116" spans="1:6" s="147" customFormat="1">
      <c r="A116" s="186">
        <v>18</v>
      </c>
      <c r="B116" s="220" t="s">
        <v>502</v>
      </c>
      <c r="C116" s="197" t="s">
        <v>488</v>
      </c>
      <c r="D116" s="221">
        <v>4</v>
      </c>
      <c r="E116" s="269"/>
      <c r="F116" s="169">
        <f t="shared" si="3"/>
        <v>0</v>
      </c>
    </row>
    <row r="117" spans="1:6" s="147" customFormat="1">
      <c r="A117" s="186">
        <v>19</v>
      </c>
      <c r="B117" s="220" t="s">
        <v>501</v>
      </c>
      <c r="C117" s="471" t="s">
        <v>481</v>
      </c>
      <c r="D117" s="219">
        <v>1</v>
      </c>
      <c r="E117" s="269"/>
      <c r="F117" s="169">
        <f t="shared" si="3"/>
        <v>0</v>
      </c>
    </row>
    <row r="118" spans="1:6" s="147" customFormat="1">
      <c r="A118" s="186">
        <v>20</v>
      </c>
      <c r="B118" s="220" t="s">
        <v>500</v>
      </c>
      <c r="C118" s="197" t="s">
        <v>498</v>
      </c>
      <c r="D118" s="219">
        <v>1</v>
      </c>
      <c r="E118" s="269"/>
      <c r="F118" s="169">
        <f t="shared" si="3"/>
        <v>0</v>
      </c>
    </row>
    <row r="119" spans="1:6" s="147" customFormat="1" ht="51">
      <c r="A119" s="186">
        <v>21</v>
      </c>
      <c r="B119" s="209" t="s">
        <v>499</v>
      </c>
      <c r="C119" s="208" t="s">
        <v>498</v>
      </c>
      <c r="D119" s="207">
        <v>1</v>
      </c>
      <c r="E119" s="270"/>
      <c r="F119" s="169">
        <f t="shared" si="3"/>
        <v>0</v>
      </c>
    </row>
    <row r="120" spans="1:6" s="147" customFormat="1" ht="13.5" thickBot="1">
      <c r="A120" s="520" t="s">
        <v>480</v>
      </c>
      <c r="B120" s="521"/>
      <c r="C120" s="522"/>
      <c r="D120" s="217"/>
      <c r="E120" s="216"/>
      <c r="F120" s="268">
        <f>SUM(F94:F119)</f>
        <v>0</v>
      </c>
    </row>
    <row r="121" spans="1:6" s="147" customFormat="1">
      <c r="A121" s="215"/>
      <c r="B121" s="214"/>
      <c r="C121" s="214"/>
      <c r="D121" s="150"/>
      <c r="E121" s="213"/>
      <c r="F121" s="180"/>
    </row>
    <row r="122" spans="1:6" s="147" customFormat="1">
      <c r="A122" s="215"/>
      <c r="B122" s="214"/>
      <c r="C122" s="214"/>
      <c r="D122" s="150"/>
      <c r="E122" s="213"/>
      <c r="F122" s="180"/>
    </row>
    <row r="123" spans="1:6" s="147" customFormat="1">
      <c r="A123" s="215"/>
      <c r="B123" s="214"/>
      <c r="C123" s="214"/>
      <c r="D123" s="150"/>
      <c r="E123" s="213"/>
      <c r="F123" s="180"/>
    </row>
    <row r="124" spans="1:6" s="147" customFormat="1">
      <c r="A124" s="215"/>
      <c r="B124" s="214"/>
      <c r="C124" s="214"/>
      <c r="D124" s="150"/>
      <c r="E124" s="213"/>
      <c r="F124" s="180"/>
    </row>
    <row r="125" spans="1:6" s="147" customFormat="1">
      <c r="A125" s="215"/>
      <c r="B125" s="214"/>
      <c r="C125" s="214"/>
      <c r="D125" s="150"/>
      <c r="E125" s="213"/>
      <c r="F125" s="180"/>
    </row>
    <row r="126" spans="1:6" s="147" customFormat="1" ht="13.5" thickBot="1">
      <c r="A126" s="215"/>
      <c r="B126" s="214"/>
      <c r="C126" s="214"/>
      <c r="D126" s="150"/>
      <c r="E126" s="213"/>
      <c r="F126" s="180"/>
    </row>
    <row r="127" spans="1:6" s="147" customFormat="1" ht="13.5" thickBot="1">
      <c r="A127" s="194" t="s">
        <v>475</v>
      </c>
      <c r="B127" s="193" t="s">
        <v>497</v>
      </c>
      <c r="C127" s="192"/>
      <c r="D127" s="192"/>
      <c r="E127" s="192"/>
      <c r="F127" s="191"/>
    </row>
    <row r="128" spans="1:6" s="147" customFormat="1" ht="24.75" customHeight="1">
      <c r="A128" s="190">
        <v>1</v>
      </c>
      <c r="B128" s="469" t="s">
        <v>549</v>
      </c>
      <c r="C128" s="212" t="s">
        <v>383</v>
      </c>
      <c r="D128" s="211">
        <v>2</v>
      </c>
      <c r="E128" s="272"/>
      <c r="F128" s="260">
        <f>D128*E128</f>
        <v>0</v>
      </c>
    </row>
    <row r="129" spans="1:6" s="147" customFormat="1">
      <c r="A129" s="186">
        <v>2</v>
      </c>
      <c r="B129" s="209" t="s">
        <v>496</v>
      </c>
      <c r="C129" s="208" t="s">
        <v>495</v>
      </c>
      <c r="D129" s="207">
        <v>7</v>
      </c>
      <c r="E129" s="263"/>
      <c r="F129" s="169">
        <f>D129*E129</f>
        <v>0</v>
      </c>
    </row>
    <row r="130" spans="1:6" s="147" customFormat="1">
      <c r="A130" s="186">
        <v>3</v>
      </c>
      <c r="B130" s="470" t="s">
        <v>550</v>
      </c>
      <c r="C130" s="208" t="s">
        <v>383</v>
      </c>
      <c r="D130" s="207">
        <v>5</v>
      </c>
      <c r="E130" s="270"/>
      <c r="F130" s="169">
        <f>D130*E130</f>
        <v>0</v>
      </c>
    </row>
    <row r="131" spans="1:6" s="147" customFormat="1">
      <c r="A131" s="186">
        <v>4</v>
      </c>
      <c r="B131" s="209" t="s">
        <v>494</v>
      </c>
      <c r="C131" s="208" t="s">
        <v>492</v>
      </c>
      <c r="D131" s="207">
        <v>1</v>
      </c>
      <c r="E131" s="270"/>
      <c r="F131" s="169">
        <f>D131*E131</f>
        <v>0</v>
      </c>
    </row>
    <row r="132" spans="1:6" s="147" customFormat="1" ht="25.5">
      <c r="A132" s="186">
        <v>5</v>
      </c>
      <c r="B132" s="209" t="s">
        <v>493</v>
      </c>
      <c r="C132" s="208" t="s">
        <v>492</v>
      </c>
      <c r="D132" s="207">
        <v>1</v>
      </c>
      <c r="E132" s="270"/>
      <c r="F132" s="169">
        <f>D132*E132</f>
        <v>0</v>
      </c>
    </row>
    <row r="133" spans="1:6" s="147" customFormat="1" ht="13.5" thickBot="1">
      <c r="A133" s="520" t="s">
        <v>480</v>
      </c>
      <c r="B133" s="521"/>
      <c r="C133" s="522"/>
      <c r="D133" s="206"/>
      <c r="E133" s="205"/>
      <c r="F133" s="271">
        <f>SUM(F128:F132)</f>
        <v>0</v>
      </c>
    </row>
    <row r="134" spans="1:6" s="147" customFormat="1" ht="13.5" thickBot="1">
      <c r="A134" s="194" t="s">
        <v>491</v>
      </c>
      <c r="B134" s="193" t="s">
        <v>472</v>
      </c>
      <c r="C134" s="192"/>
      <c r="D134" s="192"/>
      <c r="E134" s="192"/>
      <c r="F134" s="191"/>
    </row>
    <row r="135" spans="1:6" s="147" customFormat="1">
      <c r="A135" s="204">
        <v>1</v>
      </c>
      <c r="B135" s="203" t="s">
        <v>490</v>
      </c>
      <c r="C135" s="200" t="s">
        <v>481</v>
      </c>
      <c r="D135" s="200">
        <v>1</v>
      </c>
      <c r="E135" s="273"/>
      <c r="F135" s="169">
        <f>D135*E135</f>
        <v>0</v>
      </c>
    </row>
    <row r="136" spans="1:6" s="147" customFormat="1">
      <c r="A136" s="199">
        <v>2</v>
      </c>
      <c r="B136" s="201" t="s">
        <v>489</v>
      </c>
      <c r="C136" s="200" t="s">
        <v>481</v>
      </c>
      <c r="D136" s="200">
        <v>1</v>
      </c>
      <c r="E136" s="273"/>
      <c r="F136" s="169">
        <f>D136*E136</f>
        <v>0</v>
      </c>
    </row>
    <row r="137" spans="1:6" s="147" customFormat="1" ht="38.25">
      <c r="A137" s="199">
        <v>3</v>
      </c>
      <c r="B137" s="198" t="s">
        <v>487</v>
      </c>
      <c r="C137" s="471" t="s">
        <v>481</v>
      </c>
      <c r="D137" s="171">
        <v>1</v>
      </c>
      <c r="E137" s="263"/>
      <c r="F137" s="169">
        <f>D137*E137</f>
        <v>0</v>
      </c>
    </row>
    <row r="138" spans="1:6" s="147" customFormat="1" ht="25.5">
      <c r="A138" s="199">
        <v>4</v>
      </c>
      <c r="B138" s="198" t="s">
        <v>486</v>
      </c>
      <c r="C138" s="471" t="s">
        <v>481</v>
      </c>
      <c r="D138" s="171">
        <v>1</v>
      </c>
      <c r="E138" s="263"/>
      <c r="F138" s="169">
        <f>D138*E138</f>
        <v>0</v>
      </c>
    </row>
    <row r="139" spans="1:6" s="147" customFormat="1" ht="25.5">
      <c r="A139" s="199">
        <v>5</v>
      </c>
      <c r="B139" s="198" t="s">
        <v>485</v>
      </c>
      <c r="C139" s="471" t="s">
        <v>481</v>
      </c>
      <c r="D139" s="171">
        <v>1</v>
      </c>
      <c r="E139" s="263"/>
      <c r="F139" s="169">
        <f>D139*E139</f>
        <v>0</v>
      </c>
    </row>
    <row r="140" spans="1:6" s="147" customFormat="1" ht="13.5" thickBot="1">
      <c r="A140" s="476"/>
      <c r="B140" s="477"/>
      <c r="C140" s="523" t="s">
        <v>480</v>
      </c>
      <c r="D140" s="524"/>
      <c r="E140" s="196"/>
      <c r="F140" s="268">
        <f>SUM(F135:F139)</f>
        <v>0</v>
      </c>
    </row>
    <row r="141" spans="1:6" s="147" customFormat="1" ht="13.5" thickBot="1">
      <c r="A141" s="182"/>
      <c r="B141" s="181"/>
      <c r="C141" s="149"/>
      <c r="D141" s="149"/>
      <c r="E141" s="149"/>
      <c r="F141" s="195"/>
    </row>
    <row r="142" spans="1:6" s="147" customFormat="1" ht="13.5" thickBot="1">
      <c r="A142" s="194" t="s">
        <v>473</v>
      </c>
      <c r="B142" s="193" t="s">
        <v>470</v>
      </c>
      <c r="C142" s="192"/>
      <c r="D142" s="192"/>
      <c r="E142" s="192"/>
      <c r="F142" s="191"/>
    </row>
    <row r="143" spans="1:6" s="147" customFormat="1" ht="63.75">
      <c r="A143" s="190">
        <v>1</v>
      </c>
      <c r="B143" s="189" t="s">
        <v>484</v>
      </c>
      <c r="C143" s="188" t="s">
        <v>481</v>
      </c>
      <c r="D143" s="188">
        <v>1</v>
      </c>
      <c r="E143" s="274"/>
      <c r="F143" s="260">
        <f>D143*E143</f>
        <v>0</v>
      </c>
    </row>
    <row r="144" spans="1:6" s="147" customFormat="1" ht="27.75" customHeight="1">
      <c r="A144" s="186">
        <v>2</v>
      </c>
      <c r="B144" s="174" t="s">
        <v>483</v>
      </c>
      <c r="C144" s="171" t="s">
        <v>481</v>
      </c>
      <c r="D144" s="171">
        <v>1</v>
      </c>
      <c r="E144" s="273"/>
      <c r="F144" s="169">
        <f>D144*E144</f>
        <v>0</v>
      </c>
    </row>
    <row r="145" spans="1:6" s="147" customFormat="1" ht="30.75" customHeight="1">
      <c r="A145" s="186">
        <v>3</v>
      </c>
      <c r="B145" s="174" t="s">
        <v>482</v>
      </c>
      <c r="C145" s="171" t="s">
        <v>481</v>
      </c>
      <c r="D145" s="171">
        <v>1</v>
      </c>
      <c r="E145" s="273"/>
      <c r="F145" s="169">
        <f>D145*E145</f>
        <v>0</v>
      </c>
    </row>
    <row r="146" spans="1:6" s="147" customFormat="1" ht="13.5" customHeight="1" thickBot="1">
      <c r="A146" s="185"/>
      <c r="B146" s="184"/>
      <c r="C146" s="518" t="s">
        <v>480</v>
      </c>
      <c r="D146" s="519"/>
      <c r="E146" s="183"/>
      <c r="F146" s="271">
        <f>SUM(F143:F145)</f>
        <v>0</v>
      </c>
    </row>
    <row r="147" spans="1:6" s="147" customFormat="1" ht="13.5" customHeight="1" thickBot="1">
      <c r="A147" s="182"/>
      <c r="B147" s="181"/>
      <c r="C147" s="149"/>
      <c r="D147" s="149"/>
      <c r="E147" s="149"/>
      <c r="F147" s="180"/>
    </row>
    <row r="148" spans="1:6" s="147" customFormat="1">
      <c r="A148" s="179" t="s">
        <v>471</v>
      </c>
      <c r="B148" s="178" t="s">
        <v>479</v>
      </c>
      <c r="C148" s="177"/>
      <c r="D148" s="177"/>
      <c r="E148" s="176"/>
      <c r="F148" s="175"/>
    </row>
    <row r="149" spans="1:6" s="147" customFormat="1">
      <c r="A149" s="173" t="s">
        <v>458</v>
      </c>
      <c r="B149" s="174" t="s">
        <v>478</v>
      </c>
      <c r="C149" s="171"/>
      <c r="D149" s="171"/>
      <c r="E149" s="170"/>
      <c r="F149" s="169">
        <f>F91</f>
        <v>0</v>
      </c>
    </row>
    <row r="150" spans="1:6" s="147" customFormat="1">
      <c r="A150" s="173" t="s">
        <v>477</v>
      </c>
      <c r="B150" s="172" t="s">
        <v>476</v>
      </c>
      <c r="C150" s="171"/>
      <c r="D150" s="171"/>
      <c r="E150" s="170"/>
      <c r="F150" s="169">
        <f>F120</f>
        <v>0</v>
      </c>
    </row>
    <row r="151" spans="1:6" s="147" customFormat="1">
      <c r="A151" s="173" t="s">
        <v>475</v>
      </c>
      <c r="B151" s="172" t="s">
        <v>474</v>
      </c>
      <c r="C151" s="171"/>
      <c r="D151" s="171"/>
      <c r="E151" s="170"/>
      <c r="F151" s="169">
        <f>F133</f>
        <v>0</v>
      </c>
    </row>
    <row r="152" spans="1:6" s="147" customFormat="1">
      <c r="A152" s="473" t="s">
        <v>491</v>
      </c>
      <c r="B152" s="172" t="s">
        <v>472</v>
      </c>
      <c r="C152" s="171"/>
      <c r="D152" s="171"/>
      <c r="E152" s="170"/>
      <c r="F152" s="169">
        <f>F140</f>
        <v>0</v>
      </c>
    </row>
    <row r="153" spans="1:6" s="147" customFormat="1">
      <c r="A153" s="473" t="s">
        <v>473</v>
      </c>
      <c r="B153" s="172" t="s">
        <v>470</v>
      </c>
      <c r="C153" s="171"/>
      <c r="D153" s="171"/>
      <c r="E153" s="170"/>
      <c r="F153" s="169">
        <f>F146</f>
        <v>0</v>
      </c>
    </row>
    <row r="154" spans="1:6" s="147" customFormat="1">
      <c r="A154" s="168"/>
      <c r="B154" s="167" t="s">
        <v>469</v>
      </c>
      <c r="C154" s="166"/>
      <c r="D154" s="165"/>
      <c r="E154" s="164"/>
      <c r="F154" s="163">
        <f>SUM(F149:F153)</f>
        <v>0</v>
      </c>
    </row>
    <row r="155" spans="1:6" s="147" customFormat="1">
      <c r="A155" s="162"/>
      <c r="B155" s="161" t="s">
        <v>468</v>
      </c>
      <c r="C155" s="160"/>
      <c r="D155" s="159"/>
      <c r="E155" s="158"/>
      <c r="F155" s="157">
        <f>F154*25/100</f>
        <v>0</v>
      </c>
    </row>
    <row r="156" spans="1:6" s="147" customFormat="1" ht="13.5" thickBot="1">
      <c r="A156" s="156"/>
      <c r="B156" s="155" t="s">
        <v>467</v>
      </c>
      <c r="C156" s="154"/>
      <c r="D156" s="153"/>
      <c r="E156" s="152"/>
      <c r="F156" s="151">
        <f>F154+F155</f>
        <v>0</v>
      </c>
    </row>
    <row r="157" spans="1:6" s="147" customFormat="1">
      <c r="A157" s="150"/>
      <c r="B157" s="149"/>
      <c r="C157" s="148"/>
      <c r="D157" s="148"/>
      <c r="E157" s="148"/>
      <c r="F157" s="148"/>
    </row>
    <row r="158" spans="1:6" s="147" customFormat="1">
      <c r="A158" s="139"/>
      <c r="B158" s="139"/>
      <c r="C158" s="139"/>
      <c r="D158" s="139" t="s">
        <v>466</v>
      </c>
      <c r="E158" s="139"/>
      <c r="F158" s="139"/>
    </row>
    <row r="159" spans="1:6" s="147" customFormat="1">
      <c r="A159" s="139"/>
      <c r="B159" s="139"/>
      <c r="C159" s="139"/>
      <c r="D159" s="139"/>
      <c r="E159" s="139"/>
      <c r="F159" s="139"/>
    </row>
    <row r="160" spans="1:6" s="147" customFormat="1">
      <c r="A160" s="139"/>
      <c r="B160" s="139"/>
      <c r="C160" s="139" t="s">
        <v>465</v>
      </c>
      <c r="D160" s="139"/>
      <c r="E160" s="139"/>
      <c r="F160" s="139"/>
    </row>
    <row r="161" spans="1:6" s="147" customFormat="1">
      <c r="A161" s="139"/>
      <c r="B161" s="139"/>
      <c r="C161" s="139"/>
      <c r="D161" s="139" t="s">
        <v>464</v>
      </c>
      <c r="E161" s="139"/>
      <c r="F161" s="139"/>
    </row>
    <row r="162" spans="1:6">
      <c r="E162" s="139"/>
    </row>
    <row r="163" spans="1:6">
      <c r="E163" s="139"/>
    </row>
    <row r="164" spans="1:6" ht="12.75" customHeight="1">
      <c r="A164" s="146"/>
      <c r="B164" s="145"/>
      <c r="C164" s="144"/>
      <c r="D164" s="143"/>
      <c r="E164" s="142"/>
      <c r="F164" s="141"/>
    </row>
    <row r="165" spans="1:6" ht="12.75" customHeight="1">
      <c r="A165" s="146"/>
      <c r="B165" s="145"/>
      <c r="C165" s="144"/>
      <c r="D165" s="143"/>
      <c r="E165" s="142"/>
      <c r="F165" s="141"/>
    </row>
    <row r="166" spans="1:6" ht="12.75" customHeight="1">
      <c r="A166" s="146"/>
      <c r="B166" s="145"/>
      <c r="C166" s="144"/>
      <c r="D166" s="143"/>
      <c r="E166" s="142"/>
      <c r="F166" s="141"/>
    </row>
  </sheetData>
  <sheetProtection formatCells="0" formatColumns="0" formatRows="0" insertColumns="0" insertRows="0" insertHyperlinks="0" deleteColumns="0" deleteRows="0" sort="0" autoFilter="0" pivotTables="0"/>
  <mergeCells count="25">
    <mergeCell ref="A74:A75"/>
    <mergeCell ref="C74:C75"/>
    <mergeCell ref="D74:D75"/>
    <mergeCell ref="E74:E75"/>
    <mergeCell ref="C146:D146"/>
    <mergeCell ref="A91:C91"/>
    <mergeCell ref="C140:D140"/>
    <mergeCell ref="A120:C120"/>
    <mergeCell ref="A133:C133"/>
    <mergeCell ref="F74:F75"/>
    <mergeCell ref="A23:F23"/>
    <mergeCell ref="A24:F24"/>
    <mergeCell ref="A25:F25"/>
    <mergeCell ref="A64:A65"/>
    <mergeCell ref="C64:C65"/>
    <mergeCell ref="D64:D65"/>
    <mergeCell ref="E64:E65"/>
    <mergeCell ref="E59:E60"/>
    <mergeCell ref="F59:F60"/>
    <mergeCell ref="F64:F65"/>
    <mergeCell ref="B56:F56"/>
    <mergeCell ref="A59:A60"/>
    <mergeCell ref="C59:C60"/>
    <mergeCell ref="D59:D60"/>
    <mergeCell ref="B59:B60"/>
  </mergeCells>
  <phoneticPr fontId="62" type="noConversion"/>
  <pageMargins left="0.6692913385826772" right="0.31496062992125984" top="0.59055118110236227" bottom="0.59055118110236227" header="0.31496062992125984" footer="0.35433070866141736"/>
  <pageSetup paperSize="9" scale="94" firstPageNumber="0" orientation="portrait" horizontalDpi="300" verticalDpi="300" r:id="rId1"/>
  <headerFooter alignWithMargins="0">
    <oddHeader>&amp;L&amp;"Arial,Italic"GaPinG &amp;"Arial,Regular"d.o.o. Nikole Tesle 10 Sisak&amp;Rstr &amp;P/&amp;N</oddHeader>
    <oddFooter>&amp;LŠkolska zgrada - PŠ Letovanić&amp;CSTROJARSKE INSTALACIJE-TROŠKOVNIK&amp;R&amp;D</oddFooter>
  </headerFooter>
  <rowBreaks count="2" manualBreakCount="2">
    <brk id="55" max="16383" man="1"/>
    <brk id="60" max="5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showGridLines="0" view="pageBreakPreview" zoomScaleSheetLayoutView="100" workbookViewId="0">
      <selection activeCell="I28" sqref="I28"/>
    </sheetView>
  </sheetViews>
  <sheetFormatPr defaultColWidth="8.85546875" defaultRowHeight="15"/>
  <cols>
    <col min="1" max="1" width="14.42578125" customWidth="1"/>
    <col min="8" max="8" width="9.140625" customWidth="1"/>
  </cols>
  <sheetData>
    <row r="1" spans="1:14" ht="15.75" thickTop="1">
      <c r="A1" s="275"/>
      <c r="B1" s="275"/>
      <c r="C1" s="275"/>
      <c r="D1" s="275"/>
      <c r="E1" s="275"/>
      <c r="F1" s="275"/>
      <c r="G1" s="275"/>
      <c r="H1" s="275"/>
      <c r="I1" s="275"/>
    </row>
    <row r="2" spans="1:14">
      <c r="A2" s="276"/>
      <c r="B2" s="276"/>
      <c r="C2" s="276"/>
      <c r="D2" s="276"/>
      <c r="E2" s="276"/>
      <c r="F2" s="276"/>
      <c r="G2" s="276"/>
      <c r="H2" s="276"/>
      <c r="I2" s="276"/>
    </row>
    <row r="3" spans="1:14">
      <c r="A3" s="276"/>
      <c r="B3" s="276"/>
      <c r="C3" s="276"/>
      <c r="D3" s="276"/>
      <c r="E3" s="276"/>
      <c r="F3" s="276"/>
      <c r="G3" s="276"/>
      <c r="H3" s="276"/>
      <c r="I3" s="276"/>
    </row>
    <row r="4" spans="1:14" ht="15.75">
      <c r="A4" s="276" t="s">
        <v>22</v>
      </c>
      <c r="B4" s="277" t="s">
        <v>23</v>
      </c>
      <c r="C4" s="276"/>
      <c r="D4" s="276"/>
      <c r="E4" s="276"/>
      <c r="F4" s="276"/>
      <c r="G4" s="276"/>
      <c r="H4" s="276"/>
      <c r="I4" s="276"/>
    </row>
    <row r="5" spans="1:14" ht="15.75">
      <c r="A5" s="276"/>
      <c r="B5" s="277" t="s">
        <v>24</v>
      </c>
      <c r="C5" s="276"/>
      <c r="D5" s="276"/>
      <c r="E5" s="276"/>
      <c r="F5" s="276"/>
      <c r="G5" s="276"/>
      <c r="H5" s="276"/>
      <c r="I5" s="276"/>
      <c r="M5" s="278"/>
      <c r="N5" s="279"/>
    </row>
    <row r="6" spans="1:14" ht="15.75">
      <c r="A6" s="276"/>
      <c r="B6" s="277"/>
      <c r="C6" s="276"/>
      <c r="D6" s="276"/>
      <c r="E6" s="276"/>
      <c r="F6" s="276"/>
      <c r="G6" s="276"/>
      <c r="H6" s="276"/>
      <c r="I6" s="276"/>
      <c r="M6" s="278"/>
      <c r="N6" s="279"/>
    </row>
    <row r="7" spans="1:14" ht="15.75">
      <c r="A7" s="276"/>
      <c r="B7" s="277"/>
      <c r="C7" s="276"/>
      <c r="D7" s="276"/>
      <c r="E7" s="276"/>
      <c r="F7" s="276"/>
      <c r="G7" s="276"/>
      <c r="H7" s="276"/>
      <c r="I7" s="276"/>
      <c r="M7" s="278"/>
      <c r="N7" s="279"/>
    </row>
    <row r="8" spans="1:14" ht="15.75">
      <c r="A8" s="276"/>
      <c r="B8" s="277"/>
      <c r="C8" s="276"/>
      <c r="D8" s="276"/>
      <c r="E8" s="276"/>
      <c r="F8" s="276"/>
      <c r="G8" s="276"/>
      <c r="H8" s="276"/>
      <c r="I8" s="276"/>
      <c r="M8" s="278"/>
      <c r="N8" s="279"/>
    </row>
    <row r="9" spans="1:14" ht="15.75">
      <c r="A9" s="276" t="s">
        <v>25</v>
      </c>
      <c r="B9" s="277" t="s">
        <v>26</v>
      </c>
      <c r="C9" s="276"/>
      <c r="D9" s="276"/>
      <c r="E9" s="276"/>
      <c r="F9" s="276"/>
      <c r="G9" s="276"/>
      <c r="H9" s="276"/>
      <c r="I9" s="276"/>
      <c r="M9" s="278"/>
      <c r="N9" s="279"/>
    </row>
    <row r="10" spans="1:14" ht="15.75">
      <c r="A10" s="276"/>
      <c r="B10" s="277" t="s">
        <v>27</v>
      </c>
      <c r="C10" s="276"/>
      <c r="D10" s="276"/>
      <c r="E10" s="276"/>
      <c r="F10" s="276"/>
      <c r="G10" s="276"/>
      <c r="H10" s="276"/>
      <c r="I10" s="276"/>
      <c r="M10" s="278"/>
      <c r="N10" s="279"/>
    </row>
    <row r="11" spans="1:14" ht="15.75">
      <c r="A11" s="276"/>
      <c r="B11" s="277"/>
      <c r="C11" s="276"/>
      <c r="D11" s="276"/>
      <c r="E11" s="276"/>
      <c r="F11" s="276"/>
      <c r="G11" s="276"/>
      <c r="H11" s="276"/>
      <c r="I11" s="276"/>
      <c r="M11" s="278"/>
      <c r="N11" s="279"/>
    </row>
    <row r="12" spans="1:14" ht="15.75">
      <c r="A12" s="276" t="s">
        <v>28</v>
      </c>
      <c r="B12" s="280" t="s">
        <v>29</v>
      </c>
      <c r="C12" s="276"/>
      <c r="D12" s="276"/>
      <c r="E12" s="276"/>
      <c r="F12" s="276"/>
      <c r="G12" s="276"/>
      <c r="H12" s="276"/>
      <c r="I12" s="276"/>
      <c r="M12" s="278"/>
      <c r="N12" s="279"/>
    </row>
    <row r="13" spans="1:14" ht="15.75">
      <c r="A13" s="276"/>
      <c r="B13" s="280" t="s">
        <v>30</v>
      </c>
      <c r="C13" s="276"/>
      <c r="D13" s="276"/>
      <c r="E13" s="276"/>
      <c r="F13" s="276"/>
      <c r="G13" s="276"/>
      <c r="H13" s="276"/>
      <c r="I13" s="276"/>
      <c r="M13" s="278"/>
      <c r="N13" s="279"/>
    </row>
    <row r="14" spans="1:14">
      <c r="B14" s="276"/>
      <c r="C14" s="276"/>
      <c r="D14" s="276"/>
      <c r="E14" s="276"/>
      <c r="F14" s="276"/>
      <c r="G14" s="276"/>
      <c r="H14" s="276"/>
      <c r="I14" s="276"/>
      <c r="M14" s="278"/>
      <c r="N14" s="279"/>
    </row>
    <row r="15" spans="1:14">
      <c r="A15" s="276"/>
      <c r="B15" s="276"/>
      <c r="C15" s="276"/>
      <c r="D15" s="276"/>
      <c r="E15" s="276"/>
      <c r="F15" s="276"/>
      <c r="G15" s="276"/>
      <c r="H15" s="276"/>
      <c r="I15" s="276"/>
      <c r="M15" s="278"/>
      <c r="N15" s="279"/>
    </row>
    <row r="16" spans="1:14">
      <c r="A16" s="276"/>
      <c r="B16" s="276"/>
      <c r="C16" s="276"/>
      <c r="D16" s="276"/>
      <c r="E16" s="276"/>
      <c r="F16" s="276"/>
      <c r="G16" s="276"/>
      <c r="H16" s="276"/>
      <c r="I16" s="276"/>
      <c r="M16" s="278"/>
      <c r="N16" s="279"/>
    </row>
    <row r="17" spans="1:14">
      <c r="A17" s="276"/>
      <c r="B17" s="276"/>
      <c r="C17" s="276"/>
      <c r="D17" s="276"/>
      <c r="E17" s="276"/>
      <c r="F17" s="276"/>
      <c r="G17" s="276"/>
      <c r="H17" s="276"/>
      <c r="I17" s="276"/>
      <c r="M17" s="278"/>
      <c r="N17" s="279"/>
    </row>
    <row r="18" spans="1:14">
      <c r="A18" s="276"/>
      <c r="B18" s="276"/>
      <c r="C18" s="276"/>
      <c r="D18" s="276"/>
      <c r="E18" s="276"/>
      <c r="F18" s="276"/>
      <c r="G18" s="276"/>
      <c r="H18" s="276"/>
      <c r="I18" s="276"/>
      <c r="M18" s="278"/>
      <c r="N18" s="279"/>
    </row>
    <row r="19" spans="1:14">
      <c r="A19" s="276"/>
      <c r="B19" s="276"/>
      <c r="C19" s="525" t="s">
        <v>31</v>
      </c>
      <c r="D19" s="525"/>
      <c r="E19" s="525"/>
      <c r="F19" s="276"/>
      <c r="G19" s="276"/>
      <c r="H19" s="276"/>
      <c r="I19" s="276"/>
      <c r="M19" s="278"/>
      <c r="N19" s="279"/>
    </row>
    <row r="20" spans="1:14">
      <c r="A20" s="276"/>
      <c r="B20" s="276"/>
      <c r="C20" s="525"/>
      <c r="D20" s="525"/>
      <c r="E20" s="525"/>
      <c r="F20" s="276"/>
      <c r="G20" s="276"/>
      <c r="H20" s="276"/>
      <c r="I20" s="276"/>
      <c r="M20" s="278"/>
      <c r="N20" s="279"/>
    </row>
    <row r="21" spans="1:14">
      <c r="A21" s="276"/>
      <c r="B21" s="276"/>
      <c r="C21" s="276"/>
      <c r="D21" s="276"/>
      <c r="E21" s="276"/>
      <c r="F21" s="276"/>
      <c r="G21" s="276"/>
      <c r="H21" s="276"/>
      <c r="I21" s="276"/>
      <c r="M21" s="278"/>
      <c r="N21" s="278"/>
    </row>
    <row r="22" spans="1:14">
      <c r="A22" s="281"/>
      <c r="B22" s="279" t="s">
        <v>32</v>
      </c>
      <c r="C22" s="276"/>
      <c r="D22" s="276"/>
      <c r="E22" s="276"/>
      <c r="F22" s="276"/>
      <c r="G22" s="282"/>
      <c r="H22" s="276"/>
      <c r="I22" s="276"/>
      <c r="M22" s="278"/>
      <c r="N22" s="278"/>
    </row>
    <row r="23" spans="1:14">
      <c r="A23" s="281" t="s">
        <v>33</v>
      </c>
      <c r="B23" s="278" t="s">
        <v>34</v>
      </c>
      <c r="C23" s="276"/>
      <c r="D23" s="276"/>
      <c r="E23" s="276"/>
      <c r="F23" s="276"/>
      <c r="G23" s="282"/>
      <c r="H23" s="276"/>
      <c r="I23" s="276"/>
      <c r="M23" s="278"/>
      <c r="N23" s="278"/>
    </row>
    <row r="24" spans="1:14">
      <c r="A24" s="281" t="s">
        <v>35</v>
      </c>
      <c r="B24" s="278" t="s">
        <v>36</v>
      </c>
      <c r="C24" s="276"/>
      <c r="D24" s="276"/>
      <c r="E24" s="276"/>
      <c r="F24" s="276"/>
      <c r="G24" s="282"/>
      <c r="H24" s="276"/>
      <c r="I24" s="276"/>
      <c r="M24" s="278"/>
      <c r="N24" s="278"/>
    </row>
    <row r="25" spans="1:14">
      <c r="A25" s="281" t="s">
        <v>37</v>
      </c>
      <c r="B25" s="278" t="s">
        <v>38</v>
      </c>
      <c r="C25" s="276"/>
      <c r="D25" s="276"/>
      <c r="E25" s="276"/>
      <c r="F25" s="276"/>
      <c r="G25" s="282"/>
      <c r="H25" s="276"/>
      <c r="I25" s="276"/>
      <c r="M25" s="278"/>
      <c r="N25" s="278"/>
    </row>
    <row r="26" spans="1:14">
      <c r="A26" s="281" t="s">
        <v>39</v>
      </c>
      <c r="B26" s="278" t="s">
        <v>40</v>
      </c>
      <c r="C26" s="276"/>
      <c r="D26" s="276"/>
      <c r="E26" s="276"/>
      <c r="F26" s="276"/>
      <c r="G26" s="282"/>
      <c r="H26" s="276"/>
      <c r="I26" s="276"/>
      <c r="M26" s="278"/>
      <c r="N26" s="278"/>
    </row>
    <row r="27" spans="1:14">
      <c r="A27" s="281" t="s">
        <v>41</v>
      </c>
      <c r="B27" s="278" t="s">
        <v>42</v>
      </c>
      <c r="C27" s="276"/>
      <c r="D27" s="276"/>
      <c r="E27" s="276"/>
      <c r="F27" s="276"/>
      <c r="G27" s="282"/>
      <c r="H27" s="276"/>
      <c r="I27" s="276"/>
      <c r="M27" s="278"/>
      <c r="N27" s="278"/>
    </row>
    <row r="28" spans="1:14">
      <c r="A28" s="281" t="s">
        <v>43</v>
      </c>
      <c r="B28" s="278" t="s">
        <v>44</v>
      </c>
      <c r="C28" s="276"/>
      <c r="D28" s="276"/>
      <c r="E28" s="276"/>
      <c r="F28" s="276"/>
      <c r="G28" s="282"/>
      <c r="H28" s="276"/>
      <c r="I28" s="276"/>
      <c r="M28" s="278"/>
      <c r="N28" s="278"/>
    </row>
    <row r="29" spans="1:14">
      <c r="A29" s="281"/>
      <c r="B29" s="278"/>
      <c r="C29" s="276"/>
      <c r="D29" s="276"/>
      <c r="E29" s="276"/>
      <c r="F29" s="276"/>
      <c r="G29" s="282"/>
      <c r="H29" s="276"/>
      <c r="I29" s="276"/>
      <c r="M29" s="278"/>
      <c r="N29" s="278"/>
    </row>
    <row r="30" spans="1:14">
      <c r="A30" s="281"/>
      <c r="B30" s="278"/>
      <c r="C30" s="276"/>
      <c r="D30" s="276"/>
      <c r="E30" s="276"/>
      <c r="F30" s="276"/>
      <c r="G30" s="282"/>
      <c r="H30" s="276"/>
      <c r="I30" s="276"/>
      <c r="M30" s="278"/>
      <c r="N30" s="278"/>
    </row>
    <row r="31" spans="1:14">
      <c r="A31" s="281"/>
      <c r="B31" s="278"/>
      <c r="C31" s="276"/>
      <c r="D31" s="276"/>
      <c r="E31" s="276"/>
      <c r="F31" s="276"/>
      <c r="G31" s="282"/>
      <c r="H31" s="276"/>
      <c r="I31" s="276"/>
      <c r="M31" s="278"/>
      <c r="N31" s="278"/>
    </row>
    <row r="32" spans="1:14">
      <c r="A32" s="281"/>
      <c r="B32" s="278"/>
      <c r="C32" s="276"/>
      <c r="D32" s="276"/>
      <c r="E32" s="276"/>
      <c r="F32" s="276"/>
      <c r="G32" s="282"/>
      <c r="H32" s="276"/>
      <c r="I32" s="276"/>
      <c r="M32" s="278"/>
      <c r="N32" s="278"/>
    </row>
    <row r="33" spans="1:14">
      <c r="A33" s="281"/>
      <c r="B33" s="278"/>
      <c r="C33" s="276"/>
      <c r="D33" s="276"/>
      <c r="E33" s="276"/>
      <c r="F33" s="276"/>
      <c r="G33" s="282"/>
      <c r="H33" s="276"/>
      <c r="I33" s="276"/>
      <c r="M33" s="278"/>
      <c r="N33" s="278"/>
    </row>
    <row r="34" spans="1:14">
      <c r="A34" s="281"/>
      <c r="B34" s="278"/>
      <c r="C34" s="276"/>
      <c r="D34" s="276"/>
      <c r="E34" s="276"/>
      <c r="F34" s="276"/>
      <c r="G34" s="282"/>
      <c r="H34" s="276"/>
      <c r="I34" s="276"/>
      <c r="M34" s="278"/>
      <c r="N34" s="278"/>
    </row>
    <row r="35" spans="1:14">
      <c r="A35" s="276"/>
      <c r="B35" s="276"/>
      <c r="C35" s="276"/>
      <c r="D35" s="276"/>
      <c r="E35" s="276"/>
      <c r="F35" s="276"/>
      <c r="G35" s="276"/>
      <c r="H35" s="276"/>
      <c r="I35" s="276"/>
      <c r="M35" s="278"/>
      <c r="N35" s="278"/>
    </row>
    <row r="36" spans="1:14">
      <c r="A36" s="276"/>
      <c r="B36" s="276"/>
      <c r="C36" s="276"/>
      <c r="D36" s="276"/>
      <c r="E36" s="276"/>
      <c r="F36" s="276"/>
      <c r="G36" s="276"/>
      <c r="H36" s="276"/>
      <c r="I36" s="276"/>
      <c r="M36" s="278"/>
      <c r="N36" s="278"/>
    </row>
    <row r="37" spans="1:14">
      <c r="A37" s="276"/>
      <c r="B37" s="276"/>
      <c r="C37" s="276"/>
      <c r="D37" s="276"/>
      <c r="E37" s="276"/>
      <c r="F37" s="276"/>
      <c r="G37" s="276"/>
      <c r="H37" s="276"/>
      <c r="I37" s="276"/>
      <c r="M37" s="278"/>
      <c r="N37" s="278"/>
    </row>
    <row r="38" spans="1:14">
      <c r="A38" s="276"/>
      <c r="B38" s="276"/>
      <c r="C38" s="276"/>
      <c r="D38" s="276"/>
      <c r="E38" s="276"/>
      <c r="F38" s="276"/>
      <c r="G38" s="276"/>
      <c r="H38" s="276"/>
      <c r="I38" s="276"/>
      <c r="M38" s="278"/>
      <c r="N38" s="278"/>
    </row>
    <row r="39" spans="1:14">
      <c r="A39" s="276"/>
      <c r="B39" s="276"/>
      <c r="C39" s="276"/>
      <c r="D39" s="276"/>
      <c r="E39" s="276"/>
      <c r="F39" s="276"/>
      <c r="G39" s="276"/>
      <c r="H39" s="276"/>
      <c r="I39" s="276"/>
      <c r="M39" s="278"/>
      <c r="N39" s="278"/>
    </row>
    <row r="40" spans="1:14">
      <c r="A40" s="276" t="s">
        <v>466</v>
      </c>
      <c r="B40" s="276"/>
      <c r="C40" s="276"/>
      <c r="D40" s="276"/>
      <c r="E40" s="276"/>
      <c r="F40" s="276"/>
      <c r="G40" s="276"/>
      <c r="H40" s="276"/>
      <c r="I40" s="276"/>
      <c r="M40" s="278"/>
      <c r="N40" s="278"/>
    </row>
    <row r="41" spans="1:14">
      <c r="A41" s="276"/>
      <c r="B41" s="276"/>
      <c r="C41" s="276"/>
      <c r="D41" s="276"/>
      <c r="E41" s="276"/>
      <c r="F41" s="276"/>
      <c r="G41" s="276"/>
      <c r="H41" s="276"/>
      <c r="I41" s="276"/>
      <c r="M41" s="278"/>
      <c r="N41" s="278"/>
    </row>
    <row r="42" spans="1:14">
      <c r="A42" s="276" t="s">
        <v>45</v>
      </c>
      <c r="B42" s="276"/>
      <c r="C42" s="276"/>
      <c r="D42" s="276"/>
      <c r="E42" s="276"/>
      <c r="F42" s="276"/>
      <c r="G42" s="276"/>
      <c r="H42" s="276"/>
      <c r="I42" s="276"/>
      <c r="M42" s="278"/>
      <c r="N42" s="278"/>
    </row>
    <row r="43" spans="1:14">
      <c r="A43" s="276"/>
      <c r="B43" s="276"/>
      <c r="C43" s="276"/>
      <c r="D43" s="276"/>
      <c r="E43" s="276"/>
      <c r="F43" s="276"/>
      <c r="G43" s="276"/>
      <c r="H43" s="276"/>
      <c r="I43" s="276"/>
      <c r="M43" s="278"/>
      <c r="N43" s="278"/>
    </row>
    <row r="44" spans="1:14">
      <c r="M44" s="278"/>
      <c r="N44" s="278"/>
    </row>
  </sheetData>
  <mergeCells count="1">
    <mergeCell ref="C19:E20"/>
  </mergeCells>
  <phoneticPr fontId="62" type="noConversion"/>
  <printOptions horizontalCentered="1" verticalCentered="1"/>
  <pageMargins left="0.98425196850393704" right="0.39370078740157483" top="1.2598425196850394" bottom="0.78740157480314965" header="0.19685039370078741" footer="0.39370078740157483"/>
  <pageSetup paperSize="32767" orientation="portrait" r:id="rId1"/>
  <headerFooter>
    <oddHeader>&amp;C&amp;"Times New Roman,Uobičajeno"ŠKOLSKA ZGRADA PODRUČNE
ŠKOLE U LETOVANIĆU
&amp;12TROŠKOVNIK
Br.projekta: E-114/22&amp;R&amp;"Times New Roman,Uobičajeno"List:    &amp;P
Listova:  &amp;N
Mjesto i datum:
Sisak, ožujak, 2022.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showGridLines="0" view="pageBreakPreview" zoomScaleSheetLayoutView="100" workbookViewId="0">
      <selection activeCell="F43" sqref="F43"/>
    </sheetView>
  </sheetViews>
  <sheetFormatPr defaultColWidth="8.85546875" defaultRowHeight="15"/>
  <cols>
    <col min="1" max="1" width="14.42578125" customWidth="1"/>
    <col min="8" max="8" width="9.140625" customWidth="1"/>
  </cols>
  <sheetData>
    <row r="1" spans="1:9" ht="20.100000000000001" customHeight="1" thickTop="1">
      <c r="A1" s="526" t="s">
        <v>46</v>
      </c>
      <c r="B1" s="526"/>
      <c r="C1" s="526"/>
      <c r="D1" s="526"/>
      <c r="E1" s="526"/>
      <c r="F1" s="526"/>
      <c r="G1" s="526"/>
      <c r="H1" s="526"/>
      <c r="I1" s="526"/>
    </row>
    <row r="2" spans="1:9">
      <c r="A2" s="276"/>
      <c r="B2" s="276"/>
      <c r="C2" s="276"/>
      <c r="D2" s="276"/>
      <c r="E2" s="276"/>
      <c r="F2" s="276"/>
      <c r="G2" s="276"/>
      <c r="H2" s="276"/>
      <c r="I2" s="276"/>
    </row>
    <row r="3" spans="1:9">
      <c r="A3" s="276" t="s">
        <v>47</v>
      </c>
      <c r="B3" s="276"/>
      <c r="C3" s="276"/>
      <c r="D3" s="276"/>
      <c r="E3" s="276"/>
      <c r="F3" s="276"/>
      <c r="G3" s="276"/>
      <c r="H3" s="276"/>
      <c r="I3" s="276"/>
    </row>
    <row r="4" spans="1:9">
      <c r="A4" s="276"/>
      <c r="B4" s="276" t="s">
        <v>48</v>
      </c>
      <c r="C4" s="276"/>
      <c r="D4" s="276"/>
      <c r="E4" s="276"/>
      <c r="F4" s="276"/>
      <c r="G4" s="276"/>
      <c r="H4" s="276"/>
      <c r="I4" s="276"/>
    </row>
    <row r="5" spans="1:9">
      <c r="A5" s="276"/>
      <c r="B5" s="276" t="s">
        <v>49</v>
      </c>
      <c r="C5" s="276"/>
      <c r="D5" s="276"/>
      <c r="E5" s="276"/>
      <c r="F5" s="276"/>
      <c r="G5" s="276"/>
      <c r="H5" s="276"/>
      <c r="I5" s="276"/>
    </row>
    <row r="6" spans="1:9">
      <c r="A6" s="276"/>
      <c r="B6" s="276" t="s">
        <v>50</v>
      </c>
      <c r="C6" s="276"/>
      <c r="D6" s="276"/>
      <c r="E6" s="276"/>
      <c r="F6" s="276"/>
      <c r="G6" s="276"/>
      <c r="H6" s="276"/>
      <c r="I6" s="276"/>
    </row>
    <row r="7" spans="1:9">
      <c r="A7" s="276"/>
      <c r="B7" s="276"/>
      <c r="C7" s="276"/>
      <c r="D7" s="276"/>
      <c r="E7" s="276"/>
      <c r="F7" s="276"/>
      <c r="G7" s="276"/>
      <c r="H7" s="276"/>
      <c r="I7" s="276"/>
    </row>
    <row r="8" spans="1:9">
      <c r="A8" s="276"/>
      <c r="B8" s="276" t="s">
        <v>51</v>
      </c>
      <c r="C8" s="276"/>
      <c r="D8" s="276"/>
      <c r="E8" s="276"/>
      <c r="F8" s="276"/>
      <c r="G8" s="276"/>
      <c r="H8" s="276"/>
      <c r="I8" s="276"/>
    </row>
    <row r="9" spans="1:9">
      <c r="A9" s="276"/>
      <c r="B9" s="276" t="s">
        <v>52</v>
      </c>
      <c r="C9" s="276"/>
      <c r="D9" s="276"/>
      <c r="E9" s="276"/>
      <c r="F9" s="276"/>
      <c r="G9" s="276"/>
      <c r="H9" s="276"/>
      <c r="I9" s="276"/>
    </row>
    <row r="10" spans="1:9">
      <c r="A10" s="276"/>
      <c r="B10" s="276" t="s">
        <v>53</v>
      </c>
      <c r="C10" s="276"/>
      <c r="D10" s="276"/>
      <c r="E10" s="276"/>
      <c r="F10" s="276"/>
      <c r="G10" s="276"/>
      <c r="H10" s="276"/>
      <c r="I10" s="276"/>
    </row>
    <row r="11" spans="1:9">
      <c r="A11" s="276"/>
      <c r="B11" s="276"/>
      <c r="C11" s="276"/>
      <c r="D11" s="276"/>
      <c r="E11" s="276"/>
      <c r="F11" s="276"/>
      <c r="G11" s="276"/>
      <c r="H11" s="276"/>
      <c r="I11" s="276"/>
    </row>
    <row r="12" spans="1:9">
      <c r="A12" s="276"/>
      <c r="B12" s="276" t="s">
        <v>54</v>
      </c>
      <c r="C12" s="276"/>
      <c r="D12" s="276"/>
      <c r="E12" s="276"/>
      <c r="F12" s="276"/>
      <c r="G12" s="276"/>
      <c r="H12" s="276"/>
      <c r="I12" s="276"/>
    </row>
    <row r="13" spans="1:9">
      <c r="A13" s="276"/>
      <c r="B13" s="276"/>
      <c r="C13" s="276"/>
      <c r="D13" s="276"/>
      <c r="E13" s="276"/>
      <c r="F13" s="276"/>
      <c r="G13" s="276"/>
      <c r="H13" s="276"/>
      <c r="I13" s="276"/>
    </row>
    <row r="14" spans="1:9">
      <c r="A14" s="276"/>
      <c r="B14" s="276" t="s">
        <v>55</v>
      </c>
      <c r="C14" s="276"/>
      <c r="D14" s="276"/>
      <c r="E14" s="276"/>
      <c r="F14" s="276"/>
      <c r="G14" s="276"/>
      <c r="H14" s="276"/>
      <c r="I14" s="276"/>
    </row>
    <row r="15" spans="1:9">
      <c r="A15" s="276"/>
      <c r="B15" s="276" t="s">
        <v>56</v>
      </c>
      <c r="C15" s="276"/>
      <c r="D15" s="276"/>
      <c r="E15" s="276"/>
      <c r="F15" s="276"/>
      <c r="G15" s="276"/>
      <c r="H15" s="276"/>
      <c r="I15" s="276"/>
    </row>
    <row r="16" spans="1:9">
      <c r="A16" s="276"/>
      <c r="B16" s="276"/>
      <c r="C16" s="276"/>
      <c r="D16" s="276"/>
      <c r="E16" s="276"/>
      <c r="F16" s="276"/>
      <c r="G16" s="276"/>
      <c r="H16" s="276"/>
      <c r="I16" s="276"/>
    </row>
    <row r="17" spans="1:9" ht="15" customHeight="1">
      <c r="A17" s="276"/>
      <c r="B17" s="283" t="s">
        <v>57</v>
      </c>
      <c r="C17" s="284"/>
      <c r="D17" s="284"/>
      <c r="E17" s="284"/>
      <c r="F17" s="276"/>
      <c r="G17" s="276"/>
      <c r="H17" s="276"/>
      <c r="I17" s="276"/>
    </row>
    <row r="18" spans="1:9" ht="15" customHeight="1">
      <c r="A18" s="276"/>
      <c r="B18" s="283" t="s">
        <v>363</v>
      </c>
      <c r="C18" s="284"/>
      <c r="D18" s="284"/>
      <c r="E18" s="284"/>
      <c r="F18" s="276"/>
      <c r="G18" s="276"/>
      <c r="H18" s="276"/>
      <c r="I18" s="276"/>
    </row>
    <row r="19" spans="1:9">
      <c r="A19" s="276"/>
      <c r="B19" s="283"/>
      <c r="C19" s="276"/>
      <c r="D19" s="276"/>
      <c r="E19" s="276"/>
      <c r="F19" s="276"/>
      <c r="G19" s="276"/>
      <c r="H19" s="276"/>
      <c r="I19" s="276"/>
    </row>
    <row r="20" spans="1:9">
      <c r="A20" s="276"/>
      <c r="B20" s="283" t="s">
        <v>58</v>
      </c>
      <c r="C20" s="276"/>
      <c r="D20" s="276"/>
      <c r="E20" s="276"/>
      <c r="F20" s="276"/>
      <c r="G20" s="276"/>
      <c r="H20" s="276"/>
      <c r="I20" s="276"/>
    </row>
    <row r="21" spans="1:9">
      <c r="A21" s="276"/>
      <c r="B21" s="283" t="s">
        <v>59</v>
      </c>
      <c r="C21" s="276"/>
      <c r="D21" s="276"/>
      <c r="E21" s="276"/>
      <c r="F21" s="276"/>
      <c r="G21" s="276"/>
      <c r="H21" s="276"/>
      <c r="I21" s="276"/>
    </row>
    <row r="22" spans="1:9">
      <c r="A22" s="276"/>
      <c r="B22" s="276"/>
      <c r="C22" s="276"/>
      <c r="D22" s="276"/>
      <c r="E22" s="276"/>
      <c r="F22" s="276"/>
      <c r="G22" s="276"/>
      <c r="H22" s="276"/>
      <c r="I22" s="276"/>
    </row>
    <row r="23" spans="1:9">
      <c r="A23" s="276"/>
      <c r="B23" s="276" t="s">
        <v>60</v>
      </c>
      <c r="C23" s="276"/>
      <c r="D23" s="276"/>
      <c r="E23" s="276"/>
      <c r="F23" s="276"/>
      <c r="G23" s="276"/>
      <c r="H23" s="276"/>
      <c r="I23" s="276"/>
    </row>
    <row r="24" spans="1:9">
      <c r="A24" s="276"/>
      <c r="B24" s="276" t="s">
        <v>61</v>
      </c>
      <c r="C24" s="276"/>
      <c r="D24" s="276"/>
      <c r="E24" s="276"/>
      <c r="F24" s="276"/>
      <c r="G24" s="276"/>
      <c r="H24" s="276"/>
      <c r="I24" s="276"/>
    </row>
    <row r="25" spans="1:9">
      <c r="A25" s="276"/>
      <c r="B25" s="276"/>
      <c r="C25" s="276"/>
      <c r="D25" s="276"/>
      <c r="E25" s="276"/>
      <c r="F25" s="276"/>
      <c r="G25" s="276"/>
      <c r="H25" s="276"/>
      <c r="I25" s="276"/>
    </row>
    <row r="26" spans="1:9">
      <c r="A26" s="276"/>
      <c r="B26" s="283" t="s">
        <v>62</v>
      </c>
      <c r="C26" s="276"/>
      <c r="D26" s="276"/>
      <c r="E26" s="276"/>
      <c r="F26" s="276"/>
      <c r="G26" s="276"/>
      <c r="H26" s="276"/>
      <c r="I26" s="276"/>
    </row>
    <row r="27" spans="1:9">
      <c r="A27" s="276"/>
      <c r="B27" s="283" t="s">
        <v>63</v>
      </c>
      <c r="C27" s="276"/>
      <c r="D27" s="276"/>
      <c r="E27" s="276"/>
      <c r="F27" s="276"/>
      <c r="G27" s="276"/>
      <c r="H27" s="276"/>
      <c r="I27" s="276"/>
    </row>
    <row r="28" spans="1:9">
      <c r="A28" s="276"/>
      <c r="B28" s="283" t="s">
        <v>64</v>
      </c>
      <c r="C28" s="276"/>
      <c r="D28" s="276"/>
      <c r="E28" s="276"/>
      <c r="F28" s="276"/>
      <c r="G28" s="276"/>
      <c r="H28" s="276"/>
      <c r="I28" s="276"/>
    </row>
    <row r="29" spans="1:9">
      <c r="A29" s="276"/>
      <c r="B29" s="283" t="s">
        <v>65</v>
      </c>
      <c r="C29" s="276"/>
      <c r="D29" s="276"/>
      <c r="E29" s="276"/>
      <c r="F29" s="276"/>
      <c r="G29" s="276"/>
      <c r="H29" s="276"/>
      <c r="I29" s="276"/>
    </row>
    <row r="30" spans="1:9">
      <c r="A30" s="276"/>
      <c r="B30" s="283" t="s">
        <v>66</v>
      </c>
      <c r="C30" s="276"/>
      <c r="D30" s="276"/>
      <c r="E30" s="276"/>
      <c r="F30" s="276"/>
      <c r="G30" s="276"/>
      <c r="H30" s="276"/>
      <c r="I30" s="276"/>
    </row>
    <row r="31" spans="1:9">
      <c r="A31" s="276"/>
      <c r="B31" s="276"/>
      <c r="C31" s="276"/>
      <c r="D31" s="276"/>
      <c r="E31" s="276"/>
      <c r="F31" s="276"/>
      <c r="G31" s="276"/>
      <c r="H31" s="276"/>
      <c r="I31" s="276"/>
    </row>
    <row r="32" spans="1:9">
      <c r="A32" s="276"/>
      <c r="B32" s="276"/>
      <c r="C32" s="276"/>
      <c r="D32" s="276"/>
      <c r="E32" s="276"/>
      <c r="F32" s="276"/>
      <c r="G32" s="276"/>
      <c r="H32" s="276"/>
      <c r="I32" s="276"/>
    </row>
    <row r="33" spans="1:9">
      <c r="A33" s="276"/>
      <c r="B33" s="276"/>
      <c r="C33" s="276"/>
      <c r="D33" s="276"/>
      <c r="E33" s="276"/>
      <c r="F33" s="276"/>
      <c r="G33" s="276"/>
      <c r="H33" s="276"/>
      <c r="I33" s="276"/>
    </row>
    <row r="34" spans="1:9">
      <c r="A34" s="276"/>
      <c r="B34" s="276"/>
      <c r="C34" s="276"/>
      <c r="D34" s="276"/>
      <c r="E34" s="276"/>
      <c r="F34" s="276"/>
      <c r="G34" s="276"/>
      <c r="H34" s="276"/>
      <c r="I34" s="276"/>
    </row>
    <row r="35" spans="1:9">
      <c r="A35" s="276"/>
      <c r="B35" s="276"/>
      <c r="C35" s="276"/>
      <c r="D35" s="276"/>
      <c r="E35" s="276"/>
      <c r="F35" s="276"/>
      <c r="G35" s="276"/>
      <c r="H35" s="276"/>
      <c r="I35" s="276"/>
    </row>
    <row r="36" spans="1:9">
      <c r="A36" s="276"/>
      <c r="B36" s="276"/>
      <c r="C36" s="276"/>
      <c r="D36" s="276"/>
      <c r="E36" s="276"/>
      <c r="F36" s="276"/>
      <c r="G36" s="276"/>
      <c r="H36" s="276"/>
      <c r="I36" s="276"/>
    </row>
    <row r="37" spans="1:9">
      <c r="A37" s="276"/>
      <c r="B37" s="276"/>
      <c r="C37" s="276"/>
      <c r="D37" s="276"/>
      <c r="E37" s="276"/>
      <c r="F37" s="276"/>
      <c r="G37" s="276"/>
      <c r="H37" s="276"/>
      <c r="I37" s="276"/>
    </row>
    <row r="38" spans="1:9">
      <c r="A38" s="276"/>
      <c r="B38" s="276"/>
      <c r="C38" s="276"/>
      <c r="D38" s="276"/>
      <c r="E38" s="276"/>
      <c r="F38" s="276"/>
      <c r="G38" s="276"/>
      <c r="H38" s="276"/>
      <c r="I38" s="276"/>
    </row>
    <row r="39" spans="1:9">
      <c r="A39" s="276"/>
      <c r="B39" s="276"/>
      <c r="C39" s="276"/>
      <c r="D39" s="276"/>
      <c r="E39" s="276"/>
      <c r="F39" s="276"/>
      <c r="G39" s="276"/>
      <c r="H39" s="276"/>
      <c r="I39" s="276"/>
    </row>
    <row r="40" spans="1:9">
      <c r="A40" s="276"/>
      <c r="B40" s="276"/>
      <c r="C40" s="276"/>
      <c r="D40" s="276"/>
      <c r="E40" s="276"/>
      <c r="F40" s="276"/>
      <c r="G40" s="276"/>
      <c r="H40" s="276"/>
      <c r="I40" s="276"/>
    </row>
  </sheetData>
  <mergeCells count="1">
    <mergeCell ref="A1:I1"/>
  </mergeCells>
  <phoneticPr fontId="62" type="noConversion"/>
  <printOptions horizontalCentered="1" verticalCentered="1"/>
  <pageMargins left="0.98425196850393704" right="0.39370078740157483" top="1.2598425196850394" bottom="0.78740157480314965" header="0.19685039370078741" footer="0.39370078740157483"/>
  <pageSetup paperSize="32767" orientation="portrait" r:id="rId1"/>
  <headerFooter>
    <oddHeader>&amp;C&amp;"Times New Roman,Uobičajeno"ŠKOLSKA ZGRADA PODRUČNE
ŠKOLE U LETOVANIĆU
&amp;12TROŠKOVNIK
Br.projekta: E-114/22&amp;R&amp;"Times New Roman,Uobičajeno"List:    &amp;P
Listova:  &amp;N
Mjesto i datum:
Sisak, ožujak, 2022.</odd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showGridLines="0" view="pageBreakPreview" zoomScaleSheetLayoutView="100" workbookViewId="0">
      <selection activeCell="E3" sqref="E3"/>
    </sheetView>
  </sheetViews>
  <sheetFormatPr defaultColWidth="9.140625" defaultRowHeight="15"/>
  <cols>
    <col min="1" max="1" width="5.7109375" style="279" customWidth="1"/>
    <col min="2" max="2" width="49.7109375" style="278" customWidth="1"/>
    <col min="3" max="3" width="8.7109375" style="289" customWidth="1"/>
    <col min="4" max="4" width="5.7109375" style="278" customWidth="1"/>
    <col min="5" max="5" width="7.7109375" style="296" customWidth="1"/>
    <col min="6" max="6" width="9.7109375" style="287" customWidth="1"/>
    <col min="12" max="12" width="10" bestFit="1" customWidth="1"/>
  </cols>
  <sheetData>
    <row r="1" spans="1:9" ht="20.100000000000001" customHeight="1" thickTop="1">
      <c r="A1" s="526" t="s">
        <v>67</v>
      </c>
      <c r="B1" s="526"/>
      <c r="C1" s="526"/>
      <c r="D1" s="526"/>
      <c r="E1" s="526"/>
      <c r="F1" s="526"/>
      <c r="G1" s="527"/>
      <c r="H1" s="527"/>
      <c r="I1" s="527"/>
    </row>
    <row r="2" spans="1:9" ht="20.100000000000001" customHeight="1">
      <c r="A2" s="312"/>
      <c r="B2" s="312"/>
      <c r="C2" s="312"/>
      <c r="D2" s="312"/>
      <c r="E2" s="312"/>
      <c r="F2" s="312"/>
      <c r="G2" s="527"/>
      <c r="H2" s="527"/>
      <c r="I2" s="527"/>
    </row>
    <row r="3" spans="1:9" ht="63" customHeight="1">
      <c r="A3" s="285"/>
      <c r="B3" s="285"/>
      <c r="C3" s="309" t="s">
        <v>389</v>
      </c>
      <c r="D3" s="310" t="s">
        <v>391</v>
      </c>
      <c r="E3" s="311" t="s">
        <v>555</v>
      </c>
      <c r="F3" s="311" t="s">
        <v>390</v>
      </c>
      <c r="G3" s="527"/>
      <c r="H3" s="527"/>
      <c r="I3" s="527"/>
    </row>
    <row r="4" spans="1:9" ht="15" customHeight="1">
      <c r="A4" s="279">
        <v>1</v>
      </c>
      <c r="B4" s="288" t="s">
        <v>68</v>
      </c>
      <c r="E4" s="290"/>
    </row>
    <row r="5" spans="1:9" ht="15" customHeight="1">
      <c r="B5" s="288" t="s">
        <v>69</v>
      </c>
      <c r="E5" s="291"/>
    </row>
    <row r="6" spans="1:9" ht="15" customHeight="1">
      <c r="B6" s="292" t="s">
        <v>70</v>
      </c>
      <c r="C6" s="289" t="s">
        <v>481</v>
      </c>
      <c r="D6" s="402">
        <v>1</v>
      </c>
      <c r="E6" s="291"/>
      <c r="F6" s="406" t="str">
        <f>IF(D6*E6=0," ",D6*E6)</f>
        <v xml:space="preserve"> </v>
      </c>
      <c r="I6" s="278"/>
    </row>
    <row r="7" spans="1:9" ht="15" customHeight="1">
      <c r="B7" s="288"/>
      <c r="E7" s="291"/>
    </row>
    <row r="8" spans="1:9" ht="15" customHeight="1">
      <c r="A8" s="279">
        <v>2</v>
      </c>
      <c r="B8" s="288" t="s">
        <v>71</v>
      </c>
      <c r="E8" s="291"/>
    </row>
    <row r="9" spans="1:9" ht="15" customHeight="1">
      <c r="B9" s="292" t="s">
        <v>72</v>
      </c>
      <c r="C9" s="289" t="s">
        <v>481</v>
      </c>
      <c r="D9" s="278">
        <v>1</v>
      </c>
      <c r="E9" s="291"/>
      <c r="F9" s="406" t="str">
        <f>IF(D9*E9=0," ",D9*E9)</f>
        <v xml:space="preserve"> </v>
      </c>
      <c r="I9" s="278"/>
    </row>
    <row r="10" spans="1:9" ht="15" customHeight="1">
      <c r="B10" s="288"/>
      <c r="E10" s="291"/>
      <c r="I10" s="278"/>
    </row>
    <row r="11" spans="1:9" ht="15" customHeight="1">
      <c r="A11" s="279">
        <v>3</v>
      </c>
      <c r="B11" s="288" t="s">
        <v>73</v>
      </c>
      <c r="E11" s="291"/>
      <c r="I11" s="278"/>
    </row>
    <row r="12" spans="1:9" ht="15" customHeight="1">
      <c r="B12" s="288" t="s">
        <v>74</v>
      </c>
      <c r="C12" s="289" t="s">
        <v>481</v>
      </c>
      <c r="D12" s="278">
        <v>1</v>
      </c>
      <c r="E12" s="291"/>
      <c r="F12" s="406" t="str">
        <f>IF(D12*E12=0," ",D12*E12)</f>
        <v xml:space="preserve"> </v>
      </c>
      <c r="I12" s="278"/>
    </row>
    <row r="13" spans="1:9" ht="15" customHeight="1">
      <c r="B13" s="288"/>
      <c r="E13" s="291"/>
      <c r="I13" s="278"/>
    </row>
    <row r="14" spans="1:9">
      <c r="A14" s="279">
        <v>4</v>
      </c>
      <c r="B14" s="288" t="s">
        <v>75</v>
      </c>
      <c r="E14" s="291"/>
      <c r="I14" s="278"/>
    </row>
    <row r="15" spans="1:9">
      <c r="B15" s="288" t="s">
        <v>76</v>
      </c>
      <c r="C15" s="289" t="s">
        <v>481</v>
      </c>
      <c r="D15" s="278">
        <v>1</v>
      </c>
      <c r="E15" s="291"/>
      <c r="F15" s="406" t="str">
        <f>IF(D15*E15=0," ",D15*E15)</f>
        <v xml:space="preserve"> </v>
      </c>
      <c r="I15" s="278"/>
    </row>
    <row r="16" spans="1:9">
      <c r="B16" s="288"/>
      <c r="E16" s="291"/>
      <c r="I16" s="278"/>
    </row>
    <row r="17" spans="1:9">
      <c r="A17" s="279">
        <v>5</v>
      </c>
      <c r="B17" s="288" t="s">
        <v>77</v>
      </c>
      <c r="E17" s="291"/>
      <c r="I17" s="278"/>
    </row>
    <row r="18" spans="1:9">
      <c r="B18" s="292" t="s">
        <v>78</v>
      </c>
      <c r="C18" s="289" t="s">
        <v>481</v>
      </c>
      <c r="D18" s="278">
        <v>1</v>
      </c>
      <c r="E18" s="291"/>
      <c r="F18" s="406" t="str">
        <f>IF(D18*E18=0," ",D18*E18)</f>
        <v xml:space="preserve"> </v>
      </c>
      <c r="I18" s="278"/>
    </row>
    <row r="19" spans="1:9">
      <c r="B19" s="292" t="s">
        <v>79</v>
      </c>
      <c r="C19" s="289" t="s">
        <v>481</v>
      </c>
      <c r="D19" s="278">
        <v>1</v>
      </c>
      <c r="E19" s="291"/>
      <c r="F19" s="287" t="str">
        <f>IF(D19*E19=0," ",D19*E19)</f>
        <v xml:space="preserve"> </v>
      </c>
      <c r="I19" s="278"/>
    </row>
    <row r="20" spans="1:9">
      <c r="B20" s="292" t="s">
        <v>80</v>
      </c>
      <c r="C20" s="289" t="s">
        <v>481</v>
      </c>
      <c r="D20" s="278">
        <v>1</v>
      </c>
      <c r="E20" s="291"/>
      <c r="F20" s="287" t="str">
        <f>IF(D20*E20=0," ",D20*E20)</f>
        <v xml:space="preserve"> </v>
      </c>
      <c r="I20" s="278"/>
    </row>
    <row r="21" spans="1:9">
      <c r="B21" s="292"/>
      <c r="E21" s="291"/>
      <c r="I21" s="278"/>
    </row>
    <row r="22" spans="1:9">
      <c r="A22" s="279">
        <v>6</v>
      </c>
      <c r="B22" s="292" t="s">
        <v>81</v>
      </c>
      <c r="C22" s="289" t="s">
        <v>481</v>
      </c>
      <c r="D22" s="278">
        <v>1</v>
      </c>
      <c r="E22" s="291"/>
      <c r="F22" s="287" t="str">
        <f>IF(D22*E22=0," ",D22*E22)</f>
        <v xml:space="preserve"> </v>
      </c>
      <c r="I22" s="278"/>
    </row>
    <row r="23" spans="1:9">
      <c r="B23" s="292" t="s">
        <v>82</v>
      </c>
      <c r="E23" s="290"/>
      <c r="I23" s="278"/>
    </row>
    <row r="24" spans="1:9">
      <c r="B24" s="292"/>
      <c r="E24" s="290"/>
      <c r="I24" s="278"/>
    </row>
    <row r="25" spans="1:9">
      <c r="B25" s="292"/>
      <c r="E25" s="290"/>
      <c r="I25" s="278"/>
    </row>
    <row r="26" spans="1:9">
      <c r="B26" s="292"/>
      <c r="E26" s="290"/>
      <c r="I26" s="278"/>
    </row>
    <row r="27" spans="1:9">
      <c r="E27" s="290"/>
    </row>
    <row r="28" spans="1:9">
      <c r="B28" s="293" t="s">
        <v>83</v>
      </c>
      <c r="E28" s="290"/>
      <c r="F28" s="294" t="str">
        <f>IF(SUM(F5:F22)&gt;0,SUM(F5:F22),"")</f>
        <v/>
      </c>
    </row>
    <row r="29" spans="1:9">
      <c r="E29" s="290"/>
    </row>
    <row r="30" spans="1:9">
      <c r="B30"/>
      <c r="C30"/>
      <c r="D30"/>
      <c r="E30" s="295"/>
      <c r="F30" s="307"/>
    </row>
    <row r="31" spans="1:9">
      <c r="B31"/>
      <c r="C31"/>
      <c r="D31"/>
      <c r="E31" s="295"/>
      <c r="F31" s="307"/>
    </row>
    <row r="32" spans="1:9">
      <c r="B32"/>
      <c r="C32"/>
      <c r="D32"/>
      <c r="E32" s="295"/>
      <c r="F32" s="307"/>
    </row>
    <row r="33" spans="1:6">
      <c r="F33" s="308"/>
    </row>
    <row r="34" spans="1:6">
      <c r="F34" s="308"/>
    </row>
    <row r="35" spans="1:6">
      <c r="F35" s="308"/>
    </row>
    <row r="36" spans="1:6">
      <c r="F36" s="308"/>
    </row>
    <row r="37" spans="1:6">
      <c r="F37" s="308"/>
    </row>
    <row r="38" spans="1:6">
      <c r="F38" s="308"/>
    </row>
    <row r="39" spans="1:6">
      <c r="F39" s="308"/>
    </row>
    <row r="40" spans="1:6">
      <c r="F40" s="308"/>
    </row>
    <row r="41" spans="1:6">
      <c r="F41" s="308"/>
    </row>
    <row r="42" spans="1:6">
      <c r="F42" s="308"/>
    </row>
    <row r="43" spans="1:6">
      <c r="F43" s="308"/>
    </row>
    <row r="44" spans="1:6">
      <c r="F44" s="308"/>
    </row>
    <row r="45" spans="1:6">
      <c r="F45" s="308"/>
    </row>
    <row r="46" spans="1:6" ht="15.75" thickBot="1">
      <c r="F46" s="308"/>
    </row>
    <row r="47" spans="1:6" ht="15.75" thickTop="1">
      <c r="A47" s="302"/>
      <c r="B47" s="303"/>
      <c r="C47" s="304"/>
      <c r="D47" s="303"/>
      <c r="E47" s="305"/>
      <c r="F47" s="306"/>
    </row>
  </sheetData>
  <mergeCells count="4">
    <mergeCell ref="A1:F1"/>
    <mergeCell ref="G1:G3"/>
    <mergeCell ref="H1:H3"/>
    <mergeCell ref="I1:I3"/>
  </mergeCells>
  <phoneticPr fontId="62" type="noConversion"/>
  <printOptions horizontalCentered="1" verticalCentered="1"/>
  <pageMargins left="0.98425196850393704" right="0.39370078740157483" top="1.2598425196850394" bottom="0.78740157480314965" header="0.19685039370078741" footer="0.39370078740157483"/>
  <pageSetup paperSize="9" orientation="portrait" r:id="rId1"/>
  <headerFooter>
    <oddHeader>&amp;C&amp;"Times New Roman,Uobičajeno"ŠKOLSKA ZGRADA PODRUČNE
ŠKOLE U LETOVANIĆU
&amp;12TROŠKOVNIK
Br.projekta: E-114/22&amp;R&amp;"Times New Roman,Uobičajeno"List:    &amp;P
Listova:  &amp;N
Mjesto i datum:
Sisak, ožujak, 2022.</oddHead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8"/>
  <sheetViews>
    <sheetView showGridLines="0" view="pageBreakPreview" zoomScale="110" zoomScaleSheetLayoutView="110" workbookViewId="0">
      <selection activeCell="E2" sqref="E2"/>
    </sheetView>
  </sheetViews>
  <sheetFormatPr defaultColWidth="9.140625" defaultRowHeight="12.75"/>
  <cols>
    <col min="1" max="1" width="5.7109375" style="317" customWidth="1"/>
    <col min="2" max="2" width="49.7109375" style="313" customWidth="1"/>
    <col min="3" max="3" width="8.7109375" style="316" customWidth="1"/>
    <col min="4" max="4" width="5.7109375" style="390" customWidth="1"/>
    <col min="5" max="5" width="7.7109375" style="315" customWidth="1"/>
    <col min="6" max="6" width="9.7109375" style="314" customWidth="1"/>
    <col min="7" max="11" width="9.140625" style="313"/>
    <col min="12" max="12" width="10" style="313" bestFit="1" customWidth="1"/>
    <col min="13" max="16384" width="9.140625" style="313"/>
  </cols>
  <sheetData>
    <row r="1" spans="1:9" s="375" customFormat="1" ht="21" customHeight="1" thickTop="1">
      <c r="A1" s="528" t="s">
        <v>228</v>
      </c>
      <c r="B1" s="528"/>
      <c r="C1" s="528"/>
      <c r="D1" s="528"/>
      <c r="E1" s="528"/>
      <c r="F1" s="528"/>
      <c r="G1" s="529"/>
      <c r="H1" s="529"/>
    </row>
    <row r="2" spans="1:9" ht="51">
      <c r="A2" s="376"/>
      <c r="B2" s="376"/>
      <c r="C2" s="309" t="s">
        <v>389</v>
      </c>
      <c r="D2" s="389" t="s">
        <v>391</v>
      </c>
      <c r="E2" s="311" t="s">
        <v>555</v>
      </c>
      <c r="F2" s="311" t="s">
        <v>390</v>
      </c>
      <c r="G2" s="529"/>
      <c r="H2" s="529"/>
      <c r="I2" s="375"/>
    </row>
    <row r="3" spans="1:9">
      <c r="A3" s="317">
        <v>1</v>
      </c>
      <c r="B3" s="313" t="s">
        <v>227</v>
      </c>
      <c r="E3" s="374"/>
    </row>
    <row r="4" spans="1:9">
      <c r="B4" s="313" t="s">
        <v>226</v>
      </c>
      <c r="E4" s="374"/>
    </row>
    <row r="5" spans="1:9">
      <c r="B5" s="342" t="s">
        <v>225</v>
      </c>
      <c r="C5" s="316" t="s">
        <v>383</v>
      </c>
      <c r="D5" s="390">
        <v>1</v>
      </c>
      <c r="E5" s="333" t="s">
        <v>222</v>
      </c>
      <c r="F5" s="318"/>
    </row>
    <row r="6" spans="1:9">
      <c r="B6" s="341" t="s">
        <v>224</v>
      </c>
      <c r="C6" s="316" t="s">
        <v>383</v>
      </c>
      <c r="D6" s="390">
        <v>1</v>
      </c>
      <c r="E6" s="333" t="s">
        <v>222</v>
      </c>
      <c r="F6" s="318"/>
    </row>
    <row r="7" spans="1:9">
      <c r="B7" s="341" t="s">
        <v>223</v>
      </c>
      <c r="C7" s="316" t="s">
        <v>383</v>
      </c>
      <c r="D7" s="390">
        <v>3</v>
      </c>
      <c r="E7" s="333" t="s">
        <v>222</v>
      </c>
      <c r="F7" s="318"/>
    </row>
    <row r="8" spans="1:9">
      <c r="B8" s="341" t="s">
        <v>221</v>
      </c>
      <c r="C8" s="316" t="s">
        <v>383</v>
      </c>
      <c r="D8" s="390">
        <v>1</v>
      </c>
      <c r="E8" s="333"/>
      <c r="F8" s="287" t="str">
        <f>IF(D8*E8=0," ",D8*E8)</f>
        <v xml:space="preserve"> </v>
      </c>
    </row>
    <row r="9" spans="1:9" ht="12" customHeight="1">
      <c r="B9" s="341"/>
      <c r="E9" s="333"/>
      <c r="F9" s="318"/>
    </row>
    <row r="10" spans="1:9">
      <c r="A10" s="317">
        <v>2</v>
      </c>
      <c r="B10" s="339" t="s">
        <v>220</v>
      </c>
      <c r="E10" s="333"/>
      <c r="F10" s="318"/>
    </row>
    <row r="11" spans="1:9">
      <c r="B11" s="339" t="s">
        <v>219</v>
      </c>
      <c r="C11" s="316" t="s">
        <v>481</v>
      </c>
      <c r="D11" s="390">
        <v>1</v>
      </c>
      <c r="E11" s="333"/>
      <c r="F11" s="318" t="str">
        <f>IF(D11*E11=0," ",D11*E11)</f>
        <v xml:space="preserve"> </v>
      </c>
      <c r="G11" s="339"/>
    </row>
    <row r="12" spans="1:9">
      <c r="B12" s="339" t="s">
        <v>204</v>
      </c>
      <c r="E12" s="333"/>
      <c r="F12" s="318"/>
      <c r="G12" s="339"/>
    </row>
    <row r="13" spans="1:9">
      <c r="B13" s="313" t="s">
        <v>203</v>
      </c>
      <c r="E13" s="333"/>
      <c r="F13" s="318"/>
    </row>
    <row r="14" spans="1:9">
      <c r="B14" s="342" t="s">
        <v>218</v>
      </c>
      <c r="C14" s="316" t="s">
        <v>383</v>
      </c>
      <c r="D14" s="390">
        <v>3</v>
      </c>
      <c r="E14" s="333"/>
      <c r="F14" s="318" t="str">
        <f>IF(D14*E14=0," ",D14*E14)</f>
        <v xml:space="preserve"> </v>
      </c>
    </row>
    <row r="15" spans="1:9">
      <c r="B15" s="341" t="s">
        <v>217</v>
      </c>
      <c r="C15" s="316" t="s">
        <v>383</v>
      </c>
      <c r="D15" s="390">
        <v>1</v>
      </c>
      <c r="E15" s="333"/>
      <c r="F15" s="318" t="str">
        <f>IF(D15*E15=0," ",D15*E15)</f>
        <v xml:space="preserve"> </v>
      </c>
      <c r="G15" s="339"/>
    </row>
    <row r="16" spans="1:9">
      <c r="B16" s="341" t="s">
        <v>216</v>
      </c>
      <c r="E16" s="333"/>
      <c r="F16" s="318"/>
      <c r="G16" s="339"/>
    </row>
    <row r="17" spans="2:7">
      <c r="B17" s="341" t="s">
        <v>215</v>
      </c>
      <c r="E17" s="333"/>
      <c r="F17" s="318"/>
      <c r="G17" s="339"/>
    </row>
    <row r="18" spans="2:7">
      <c r="B18" s="341" t="s">
        <v>214</v>
      </c>
      <c r="E18" s="333"/>
      <c r="F18" s="318"/>
      <c r="G18" s="339"/>
    </row>
    <row r="19" spans="2:7">
      <c r="B19" s="341" t="s">
        <v>213</v>
      </c>
      <c r="E19" s="333"/>
      <c r="F19" s="318"/>
      <c r="G19" s="339"/>
    </row>
    <row r="20" spans="2:7">
      <c r="B20" s="341" t="s">
        <v>212</v>
      </c>
      <c r="E20" s="333"/>
      <c r="F20" s="318"/>
      <c r="G20" s="339"/>
    </row>
    <row r="21" spans="2:7">
      <c r="B21" s="341" t="s">
        <v>199</v>
      </c>
      <c r="C21" s="316" t="s">
        <v>383</v>
      </c>
      <c r="D21" s="390">
        <v>1</v>
      </c>
      <c r="E21" s="333"/>
      <c r="F21" s="318" t="str">
        <f t="shared" ref="F21:F32" si="0">IF(D21*E21=0," ",D21*E21)</f>
        <v xml:space="preserve"> </v>
      </c>
    </row>
    <row r="22" spans="2:7">
      <c r="B22" s="341" t="s">
        <v>211</v>
      </c>
      <c r="C22" s="316" t="s">
        <v>383</v>
      </c>
      <c r="D22" s="390">
        <v>1</v>
      </c>
      <c r="E22" s="333"/>
      <c r="F22" s="318" t="str">
        <f t="shared" si="0"/>
        <v xml:space="preserve"> </v>
      </c>
    </row>
    <row r="23" spans="2:7">
      <c r="B23" s="278" t="s">
        <v>210</v>
      </c>
      <c r="C23" s="316" t="s">
        <v>383</v>
      </c>
      <c r="D23" s="390">
        <v>1</v>
      </c>
      <c r="E23" s="333"/>
      <c r="F23" s="318" t="str">
        <f t="shared" si="0"/>
        <v xml:space="preserve"> </v>
      </c>
    </row>
    <row r="24" spans="2:7">
      <c r="B24" s="341" t="s">
        <v>198</v>
      </c>
      <c r="C24" s="316" t="s">
        <v>383</v>
      </c>
      <c r="D24" s="390">
        <v>4</v>
      </c>
      <c r="E24" s="333"/>
      <c r="F24" s="318" t="str">
        <f t="shared" si="0"/>
        <v xml:space="preserve"> </v>
      </c>
    </row>
    <row r="25" spans="2:7">
      <c r="B25" s="341" t="s">
        <v>209</v>
      </c>
      <c r="C25" s="316" t="s">
        <v>383</v>
      </c>
      <c r="D25" s="390">
        <v>1</v>
      </c>
      <c r="E25" s="333"/>
      <c r="F25" s="318" t="str">
        <f t="shared" si="0"/>
        <v xml:space="preserve"> </v>
      </c>
    </row>
    <row r="26" spans="2:7">
      <c r="B26" s="341" t="s">
        <v>208</v>
      </c>
      <c r="C26" s="316" t="s">
        <v>383</v>
      </c>
      <c r="D26" s="390">
        <v>2</v>
      </c>
      <c r="E26" s="333"/>
      <c r="F26" s="318" t="str">
        <f t="shared" si="0"/>
        <v xml:space="preserve"> </v>
      </c>
    </row>
    <row r="27" spans="2:7">
      <c r="B27" s="341" t="s">
        <v>196</v>
      </c>
      <c r="C27" s="316" t="s">
        <v>383</v>
      </c>
      <c r="D27" s="390">
        <v>15</v>
      </c>
      <c r="E27" s="333"/>
      <c r="F27" s="318" t="str">
        <f t="shared" si="0"/>
        <v xml:space="preserve"> </v>
      </c>
    </row>
    <row r="28" spans="2:7">
      <c r="B28" s="341" t="s">
        <v>195</v>
      </c>
      <c r="C28" s="316" t="s">
        <v>383</v>
      </c>
      <c r="D28" s="390">
        <v>4</v>
      </c>
      <c r="E28" s="333"/>
      <c r="F28" s="318" t="str">
        <f t="shared" si="0"/>
        <v xml:space="preserve"> </v>
      </c>
    </row>
    <row r="29" spans="2:7">
      <c r="B29" s="341" t="s">
        <v>207</v>
      </c>
      <c r="C29" s="316" t="s">
        <v>383</v>
      </c>
      <c r="D29" s="390">
        <v>1</v>
      </c>
      <c r="E29" s="333"/>
      <c r="F29" s="318" t="str">
        <f t="shared" si="0"/>
        <v xml:space="preserve"> </v>
      </c>
    </row>
    <row r="30" spans="2:7">
      <c r="B30" s="341" t="s">
        <v>194</v>
      </c>
      <c r="C30" s="316" t="s">
        <v>383</v>
      </c>
      <c r="D30" s="390">
        <v>5</v>
      </c>
      <c r="E30" s="333"/>
      <c r="F30" s="318" t="str">
        <f t="shared" si="0"/>
        <v xml:space="preserve"> </v>
      </c>
    </row>
    <row r="31" spans="2:7">
      <c r="B31" s="341" t="s">
        <v>193</v>
      </c>
      <c r="C31" s="316" t="s">
        <v>481</v>
      </c>
      <c r="D31" s="390">
        <v>1</v>
      </c>
      <c r="E31" s="333"/>
      <c r="F31" s="318" t="str">
        <f t="shared" si="0"/>
        <v xml:space="preserve"> </v>
      </c>
    </row>
    <row r="32" spans="2:7">
      <c r="B32" s="341" t="s">
        <v>192</v>
      </c>
      <c r="C32" s="316" t="s">
        <v>481</v>
      </c>
      <c r="D32" s="390">
        <v>1</v>
      </c>
      <c r="E32" s="333"/>
      <c r="F32" s="318" t="str">
        <f t="shared" si="0"/>
        <v xml:space="preserve"> </v>
      </c>
    </row>
    <row r="33" spans="1:7">
      <c r="B33" s="341"/>
      <c r="E33" s="333"/>
      <c r="F33" s="318"/>
    </row>
    <row r="34" spans="1:7">
      <c r="A34" s="317">
        <v>3</v>
      </c>
      <c r="B34" s="339" t="s">
        <v>206</v>
      </c>
      <c r="E34" s="333"/>
      <c r="F34" s="318"/>
    </row>
    <row r="35" spans="1:7">
      <c r="B35" s="339" t="s">
        <v>205</v>
      </c>
      <c r="C35" s="316" t="s">
        <v>481</v>
      </c>
      <c r="D35" s="390">
        <v>1</v>
      </c>
      <c r="E35" s="333"/>
      <c r="F35" s="318" t="str">
        <f>IF(D35*E35=0," ",D35*E35)</f>
        <v xml:space="preserve"> </v>
      </c>
      <c r="G35" s="339"/>
    </row>
    <row r="36" spans="1:7">
      <c r="B36" s="339" t="s">
        <v>204</v>
      </c>
      <c r="E36" s="333"/>
      <c r="F36" s="318"/>
      <c r="G36" s="339"/>
    </row>
    <row r="37" spans="1:7">
      <c r="B37" s="313" t="s">
        <v>203</v>
      </c>
      <c r="E37" s="333"/>
      <c r="F37" s="318"/>
    </row>
    <row r="38" spans="1:7">
      <c r="B38" s="341" t="s">
        <v>202</v>
      </c>
      <c r="C38" s="316" t="s">
        <v>383</v>
      </c>
      <c r="D38" s="390">
        <v>1</v>
      </c>
      <c r="E38" s="333"/>
      <c r="F38" s="318" t="str">
        <f>IF(D38*E38=0," ",D38*E38)</f>
        <v xml:space="preserve"> </v>
      </c>
      <c r="G38" s="339"/>
    </row>
    <row r="39" spans="1:7">
      <c r="B39" s="341" t="s">
        <v>201</v>
      </c>
      <c r="E39" s="333"/>
      <c r="F39" s="318"/>
      <c r="G39" s="339"/>
    </row>
    <row r="40" spans="1:7">
      <c r="B40" s="341" t="s">
        <v>200</v>
      </c>
      <c r="E40" s="333"/>
      <c r="F40" s="318"/>
      <c r="G40" s="339"/>
    </row>
    <row r="41" spans="1:7">
      <c r="B41" s="341" t="s">
        <v>199</v>
      </c>
      <c r="C41" s="316" t="s">
        <v>383</v>
      </c>
      <c r="D41" s="390">
        <v>1</v>
      </c>
      <c r="E41" s="333"/>
      <c r="F41" s="318" t="str">
        <f t="shared" ref="F41:F48" si="1">IF(D41*E41=0," ",D41*E41)</f>
        <v xml:space="preserve"> </v>
      </c>
    </row>
    <row r="42" spans="1:7">
      <c r="B42" s="341" t="s">
        <v>198</v>
      </c>
      <c r="C42" s="316" t="s">
        <v>383</v>
      </c>
      <c r="D42" s="390">
        <v>3</v>
      </c>
      <c r="E42" s="333"/>
      <c r="F42" s="318" t="str">
        <f t="shared" si="1"/>
        <v xml:space="preserve"> </v>
      </c>
    </row>
    <row r="43" spans="1:7">
      <c r="B43" s="341" t="s">
        <v>197</v>
      </c>
      <c r="C43" s="316" t="s">
        <v>383</v>
      </c>
      <c r="D43" s="390">
        <v>1</v>
      </c>
      <c r="E43" s="333"/>
      <c r="F43" s="318" t="str">
        <f t="shared" si="1"/>
        <v xml:space="preserve"> </v>
      </c>
    </row>
    <row r="44" spans="1:7">
      <c r="B44" s="341" t="s">
        <v>196</v>
      </c>
      <c r="C44" s="316" t="s">
        <v>383</v>
      </c>
      <c r="D44" s="390">
        <v>12</v>
      </c>
      <c r="E44" s="333"/>
      <c r="F44" s="318" t="str">
        <f t="shared" si="1"/>
        <v xml:space="preserve"> </v>
      </c>
    </row>
    <row r="45" spans="1:7">
      <c r="B45" s="341" t="s">
        <v>195</v>
      </c>
      <c r="C45" s="316" t="s">
        <v>383</v>
      </c>
      <c r="D45" s="390">
        <v>7</v>
      </c>
      <c r="E45" s="333"/>
      <c r="F45" s="318" t="str">
        <f t="shared" si="1"/>
        <v xml:space="preserve"> </v>
      </c>
    </row>
    <row r="46" spans="1:7">
      <c r="B46" s="341" t="s">
        <v>194</v>
      </c>
      <c r="C46" s="316" t="s">
        <v>383</v>
      </c>
      <c r="D46" s="390">
        <v>4</v>
      </c>
      <c r="E46" s="333"/>
      <c r="F46" s="318" t="str">
        <f t="shared" si="1"/>
        <v xml:space="preserve"> </v>
      </c>
    </row>
    <row r="47" spans="1:7">
      <c r="B47" s="341" t="s">
        <v>193</v>
      </c>
      <c r="C47" s="316" t="s">
        <v>481</v>
      </c>
      <c r="D47" s="390">
        <v>1</v>
      </c>
      <c r="E47" s="333"/>
      <c r="F47" s="318" t="str">
        <f t="shared" si="1"/>
        <v xml:space="preserve"> </v>
      </c>
    </row>
    <row r="48" spans="1:7">
      <c r="B48" s="341" t="s">
        <v>192</v>
      </c>
      <c r="C48" s="316" t="s">
        <v>481</v>
      </c>
      <c r="D48" s="390">
        <v>1</v>
      </c>
      <c r="E48" s="333"/>
      <c r="F48" s="318" t="str">
        <f t="shared" si="1"/>
        <v xml:space="preserve"> </v>
      </c>
    </row>
    <row r="49" spans="1:7">
      <c r="B49" s="341"/>
      <c r="E49" s="333"/>
      <c r="F49" s="318"/>
    </row>
    <row r="50" spans="1:7" ht="13.5" thickBot="1">
      <c r="A50" s="328"/>
      <c r="B50" s="373"/>
      <c r="C50" s="327"/>
      <c r="D50" s="391"/>
      <c r="E50" s="364"/>
      <c r="F50" s="324"/>
    </row>
    <row r="51" spans="1:7" ht="13.5" thickTop="1">
      <c r="A51" s="317">
        <v>5</v>
      </c>
      <c r="B51" s="313" t="s">
        <v>191</v>
      </c>
      <c r="E51" s="333"/>
      <c r="F51" s="318"/>
    </row>
    <row r="52" spans="1:7">
      <c r="B52" s="313" t="s">
        <v>190</v>
      </c>
      <c r="E52" s="333"/>
      <c r="F52" s="318"/>
    </row>
    <row r="53" spans="1:7">
      <c r="B53" s="313" t="s">
        <v>189</v>
      </c>
      <c r="E53" s="333"/>
      <c r="F53" s="318"/>
    </row>
    <row r="54" spans="1:7" ht="15.75">
      <c r="B54" s="346" t="s">
        <v>188</v>
      </c>
      <c r="C54" s="316" t="s">
        <v>503</v>
      </c>
      <c r="D54" s="392">
        <v>14</v>
      </c>
      <c r="E54" s="333"/>
      <c r="F54" s="318" t="str">
        <f t="shared" ref="F54:F59" si="2">IF(D54*E54=0," ",D54*E54)</f>
        <v xml:space="preserve"> </v>
      </c>
      <c r="G54" s="339"/>
    </row>
    <row r="55" spans="1:7" ht="15.75">
      <c r="B55" s="346" t="s">
        <v>187</v>
      </c>
      <c r="C55" s="316" t="s">
        <v>503</v>
      </c>
      <c r="D55" s="392">
        <v>10</v>
      </c>
      <c r="E55" s="333"/>
      <c r="F55" s="318" t="str">
        <f t="shared" si="2"/>
        <v xml:space="preserve"> </v>
      </c>
      <c r="G55" s="339"/>
    </row>
    <row r="56" spans="1:7" ht="15.75">
      <c r="B56" s="346" t="s">
        <v>186</v>
      </c>
      <c r="C56" s="316" t="s">
        <v>503</v>
      </c>
      <c r="D56" s="392">
        <v>28</v>
      </c>
      <c r="E56" s="333"/>
      <c r="F56" s="318" t="str">
        <f t="shared" si="2"/>
        <v xml:space="preserve"> </v>
      </c>
      <c r="G56" s="339"/>
    </row>
    <row r="57" spans="1:7" ht="15.75">
      <c r="B57" s="346" t="s">
        <v>185</v>
      </c>
      <c r="C57" s="316" t="s">
        <v>503</v>
      </c>
      <c r="D57" s="393">
        <v>111</v>
      </c>
      <c r="E57" s="333"/>
      <c r="F57" s="318" t="str">
        <f t="shared" si="2"/>
        <v xml:space="preserve"> </v>
      </c>
      <c r="G57" s="339"/>
    </row>
    <row r="58" spans="1:7" ht="15.75">
      <c r="B58" s="346" t="s">
        <v>184</v>
      </c>
      <c r="C58" s="316" t="s">
        <v>503</v>
      </c>
      <c r="D58" s="393">
        <v>405</v>
      </c>
      <c r="E58" s="333"/>
      <c r="F58" s="318" t="str">
        <f t="shared" si="2"/>
        <v xml:space="preserve"> </v>
      </c>
      <c r="G58" s="339"/>
    </row>
    <row r="59" spans="1:7" ht="15.75">
      <c r="B59" s="346" t="s">
        <v>183</v>
      </c>
      <c r="C59" s="316" t="s">
        <v>503</v>
      </c>
      <c r="D59" s="393">
        <v>393</v>
      </c>
      <c r="E59" s="333"/>
      <c r="F59" s="318" t="str">
        <f t="shared" si="2"/>
        <v xml:space="preserve"> </v>
      </c>
      <c r="G59" s="339"/>
    </row>
    <row r="60" spans="1:7">
      <c r="B60" s="341"/>
      <c r="E60" s="333"/>
      <c r="F60" s="318"/>
    </row>
    <row r="61" spans="1:7">
      <c r="A61" s="317">
        <v>6</v>
      </c>
      <c r="B61" s="342" t="s">
        <v>182</v>
      </c>
      <c r="E61" s="333"/>
      <c r="F61" s="318"/>
    </row>
    <row r="62" spans="1:7">
      <c r="B62" s="342" t="s">
        <v>181</v>
      </c>
      <c r="C62" s="316" t="s">
        <v>383</v>
      </c>
      <c r="D62" s="393">
        <v>1</v>
      </c>
      <c r="E62" s="333"/>
      <c r="F62" s="318" t="str">
        <f>IF(D62*E62=0," ",D62*E62)</f>
        <v xml:space="preserve"> </v>
      </c>
    </row>
    <row r="63" spans="1:7">
      <c r="B63" s="341"/>
      <c r="D63" s="393"/>
      <c r="E63" s="333"/>
      <c r="F63" s="318"/>
    </row>
    <row r="64" spans="1:7">
      <c r="A64" s="317">
        <v>7</v>
      </c>
      <c r="B64" s="341" t="s">
        <v>180</v>
      </c>
      <c r="C64" s="372" t="s">
        <v>383</v>
      </c>
      <c r="D64" s="393">
        <v>6</v>
      </c>
      <c r="E64" s="333"/>
      <c r="F64" s="318" t="str">
        <f>IF(D64*E64=0," ",D64*E64)</f>
        <v xml:space="preserve"> </v>
      </c>
    </row>
    <row r="65" spans="1:9">
      <c r="B65" s="341" t="s">
        <v>179</v>
      </c>
      <c r="D65" s="393"/>
      <c r="E65" s="333"/>
      <c r="F65" s="318"/>
    </row>
    <row r="66" spans="1:9" ht="25.5">
      <c r="B66" s="367" t="s">
        <v>151</v>
      </c>
      <c r="D66" s="393"/>
      <c r="E66" s="333"/>
      <c r="F66" s="318"/>
    </row>
    <row r="67" spans="1:9" s="367" customFormat="1" ht="25.5">
      <c r="B67" s="367" t="s">
        <v>150</v>
      </c>
      <c r="D67" s="394"/>
      <c r="E67" s="387"/>
      <c r="F67" s="371"/>
    </row>
    <row r="68" spans="1:9" s="367" customFormat="1" ht="25.5">
      <c r="B68" s="367" t="s">
        <v>149</v>
      </c>
      <c r="D68" s="394"/>
      <c r="E68" s="387"/>
      <c r="F68" s="371"/>
    </row>
    <row r="69" spans="1:9" s="367" customFormat="1" ht="25.5">
      <c r="B69" s="367" t="s">
        <v>178</v>
      </c>
      <c r="D69" s="394"/>
      <c r="E69" s="387"/>
      <c r="F69" s="371"/>
    </row>
    <row r="70" spans="1:9" s="367" customFormat="1">
      <c r="B70" s="367" t="s">
        <v>177</v>
      </c>
      <c r="D70" s="394"/>
      <c r="E70" s="387"/>
      <c r="F70" s="371"/>
    </row>
    <row r="71" spans="1:9" s="367" customFormat="1">
      <c r="B71" s="367" t="s">
        <v>176</v>
      </c>
      <c r="D71" s="394"/>
      <c r="E71" s="387"/>
      <c r="F71" s="371"/>
    </row>
    <row r="72" spans="1:9" s="367" customFormat="1">
      <c r="B72" s="367" t="s">
        <v>175</v>
      </c>
      <c r="D72" s="394"/>
      <c r="E72" s="387"/>
      <c r="F72" s="371"/>
    </row>
    <row r="73" spans="1:9" s="367" customFormat="1">
      <c r="B73" s="367" t="s">
        <v>169</v>
      </c>
      <c r="D73" s="394"/>
      <c r="E73" s="387"/>
      <c r="F73" s="371"/>
    </row>
    <row r="74" spans="1:9" s="367" customFormat="1">
      <c r="B74" s="367" t="s">
        <v>174</v>
      </c>
      <c r="D74" s="394"/>
      <c r="E74" s="387"/>
      <c r="F74" s="371"/>
    </row>
    <row r="75" spans="1:9" s="367" customFormat="1">
      <c r="B75" s="367" t="s">
        <v>153</v>
      </c>
      <c r="D75" s="394"/>
      <c r="E75" s="387"/>
      <c r="F75" s="371"/>
    </row>
    <row r="76" spans="1:9" s="367" customFormat="1">
      <c r="B76" s="367" t="s">
        <v>141</v>
      </c>
      <c r="D76" s="394"/>
      <c r="E76" s="387"/>
      <c r="F76" s="371"/>
    </row>
    <row r="77" spans="1:9">
      <c r="B77" s="367"/>
      <c r="D77" s="393"/>
      <c r="E77" s="333"/>
      <c r="F77" s="318"/>
    </row>
    <row r="78" spans="1:9" ht="57.75" customHeight="1">
      <c r="A78" s="357">
        <v>8</v>
      </c>
      <c r="B78" s="369" t="s">
        <v>173</v>
      </c>
      <c r="C78" s="368" t="s">
        <v>383</v>
      </c>
      <c r="D78" s="395">
        <v>22</v>
      </c>
      <c r="E78" s="354"/>
      <c r="F78" s="318" t="str">
        <f>IF(D78*E78=0," ",D78*E78)</f>
        <v xml:space="preserve"> </v>
      </c>
      <c r="G78" s="353"/>
      <c r="H78" s="353"/>
      <c r="I78" s="353"/>
    </row>
    <row r="79" spans="1:9" ht="25.5">
      <c r="B79" s="367" t="s">
        <v>151</v>
      </c>
      <c r="D79" s="393"/>
      <c r="E79" s="333"/>
      <c r="F79" s="318"/>
    </row>
    <row r="80" spans="1:9" ht="25.5">
      <c r="B80" s="367" t="s">
        <v>150</v>
      </c>
      <c r="D80" s="393"/>
      <c r="E80" s="333"/>
      <c r="F80" s="318"/>
    </row>
    <row r="81" spans="1:9" ht="25.5">
      <c r="B81" s="367" t="s">
        <v>149</v>
      </c>
      <c r="D81" s="393"/>
      <c r="E81" s="333"/>
      <c r="F81" s="318"/>
    </row>
    <row r="82" spans="1:9" ht="25.5">
      <c r="B82" s="367" t="s">
        <v>160</v>
      </c>
      <c r="D82" s="393"/>
      <c r="E82" s="333"/>
      <c r="F82" s="318"/>
    </row>
    <row r="83" spans="1:9" ht="25.5">
      <c r="B83" s="367" t="s">
        <v>159</v>
      </c>
      <c r="D83" s="393"/>
      <c r="E83" s="333"/>
      <c r="F83" s="318"/>
    </row>
    <row r="84" spans="1:9">
      <c r="B84" s="367" t="s">
        <v>172</v>
      </c>
      <c r="D84" s="393"/>
      <c r="E84" s="333"/>
      <c r="F84" s="318"/>
    </row>
    <row r="85" spans="1:9">
      <c r="B85" s="367" t="s">
        <v>171</v>
      </c>
      <c r="D85" s="393"/>
      <c r="E85" s="333"/>
      <c r="F85" s="318"/>
    </row>
    <row r="86" spans="1:9" ht="5.0999999999999996" customHeight="1" thickBot="1">
      <c r="B86" s="367"/>
      <c r="D86" s="393"/>
      <c r="E86" s="333"/>
      <c r="F86" s="318"/>
    </row>
    <row r="87" spans="1:9" ht="13.5" thickTop="1">
      <c r="A87" s="323"/>
      <c r="B87" s="370" t="s">
        <v>170</v>
      </c>
      <c r="C87" s="322"/>
      <c r="D87" s="396"/>
      <c r="E87" s="362"/>
      <c r="F87" s="319"/>
    </row>
    <row r="88" spans="1:9">
      <c r="B88" s="367" t="s">
        <v>169</v>
      </c>
      <c r="D88" s="393"/>
      <c r="E88" s="333"/>
      <c r="F88" s="318"/>
    </row>
    <row r="89" spans="1:9">
      <c r="B89" s="367" t="s">
        <v>168</v>
      </c>
      <c r="D89" s="393"/>
      <c r="E89" s="333"/>
      <c r="F89" s="318"/>
    </row>
    <row r="90" spans="1:9">
      <c r="B90" s="367" t="s">
        <v>153</v>
      </c>
      <c r="D90" s="393"/>
      <c r="E90" s="333"/>
      <c r="F90" s="318"/>
    </row>
    <row r="91" spans="1:9">
      <c r="B91" s="367" t="s">
        <v>141</v>
      </c>
      <c r="D91" s="393"/>
      <c r="E91" s="333"/>
      <c r="F91" s="318"/>
    </row>
    <row r="92" spans="1:9" ht="9.9499999999999993" customHeight="1">
      <c r="A92" s="377"/>
      <c r="B92" s="378"/>
      <c r="C92" s="379"/>
      <c r="D92" s="397"/>
      <c r="E92" s="380"/>
      <c r="F92" s="381"/>
    </row>
    <row r="93" spans="1:9" ht="63.75">
      <c r="A93" s="357">
        <v>9</v>
      </c>
      <c r="B93" s="369" t="s">
        <v>173</v>
      </c>
      <c r="C93" s="368" t="s">
        <v>383</v>
      </c>
      <c r="D93" s="395">
        <v>7</v>
      </c>
      <c r="E93" s="354"/>
      <c r="F93" s="318" t="str">
        <f>IF(D93*E93=0," ",D93*E93)</f>
        <v xml:space="preserve"> </v>
      </c>
      <c r="G93" s="353"/>
      <c r="H93" s="353"/>
      <c r="I93" s="353"/>
    </row>
    <row r="94" spans="1:9" ht="25.5">
      <c r="B94" s="367" t="s">
        <v>151</v>
      </c>
      <c r="D94" s="393"/>
      <c r="E94" s="333"/>
      <c r="F94" s="318"/>
    </row>
    <row r="95" spans="1:9" ht="25.5">
      <c r="B95" s="367" t="s">
        <v>150</v>
      </c>
      <c r="D95" s="393"/>
      <c r="E95" s="333"/>
      <c r="F95" s="318"/>
    </row>
    <row r="96" spans="1:9" ht="38.25">
      <c r="B96" s="367" t="s">
        <v>161</v>
      </c>
      <c r="D96" s="393"/>
      <c r="E96" s="333"/>
      <c r="F96" s="318"/>
    </row>
    <row r="97" spans="1:9" ht="25.5">
      <c r="B97" s="367" t="s">
        <v>160</v>
      </c>
      <c r="D97" s="393"/>
      <c r="E97" s="333"/>
      <c r="F97" s="318"/>
    </row>
    <row r="98" spans="1:9" ht="25.5">
      <c r="B98" s="367" t="s">
        <v>159</v>
      </c>
      <c r="D98" s="393"/>
      <c r="E98" s="333"/>
      <c r="F98" s="318"/>
    </row>
    <row r="99" spans="1:9">
      <c r="B99" s="367" t="s">
        <v>172</v>
      </c>
      <c r="D99" s="393"/>
      <c r="E99" s="333"/>
      <c r="F99" s="318"/>
    </row>
    <row r="100" spans="1:9">
      <c r="B100" s="367" t="s">
        <v>171</v>
      </c>
      <c r="D100" s="393"/>
      <c r="E100" s="333"/>
      <c r="F100" s="318"/>
    </row>
    <row r="101" spans="1:9">
      <c r="B101" s="367" t="s">
        <v>170</v>
      </c>
      <c r="D101" s="393"/>
      <c r="E101" s="333"/>
      <c r="F101" s="318"/>
    </row>
    <row r="102" spans="1:9">
      <c r="B102" s="367" t="s">
        <v>169</v>
      </c>
      <c r="D102" s="393"/>
      <c r="E102" s="333"/>
      <c r="F102" s="318"/>
    </row>
    <row r="103" spans="1:9">
      <c r="B103" s="367" t="s">
        <v>168</v>
      </c>
      <c r="D103" s="393"/>
      <c r="E103" s="333"/>
      <c r="F103" s="318"/>
    </row>
    <row r="104" spans="1:9">
      <c r="B104" s="367" t="s">
        <v>153</v>
      </c>
      <c r="D104" s="393"/>
      <c r="E104" s="333"/>
      <c r="F104" s="318"/>
    </row>
    <row r="105" spans="1:9">
      <c r="B105" s="367" t="s">
        <v>141</v>
      </c>
      <c r="D105" s="393"/>
      <c r="E105" s="333"/>
      <c r="F105" s="318"/>
    </row>
    <row r="106" spans="1:9" ht="9.9499999999999993" customHeight="1">
      <c r="B106" s="367"/>
      <c r="D106" s="393"/>
      <c r="E106" s="333"/>
      <c r="F106" s="318"/>
    </row>
    <row r="107" spans="1:9" ht="54" customHeight="1">
      <c r="A107" s="357">
        <v>10</v>
      </c>
      <c r="B107" s="358" t="s">
        <v>167</v>
      </c>
      <c r="C107" s="361" t="s">
        <v>383</v>
      </c>
      <c r="D107" s="398">
        <v>1</v>
      </c>
      <c r="E107" s="360"/>
      <c r="F107" s="318" t="str">
        <f>IF(D107*E107=0," ",D107*E107)</f>
        <v xml:space="preserve"> </v>
      </c>
      <c r="G107" s="357"/>
      <c r="H107" s="357"/>
      <c r="I107" s="357"/>
    </row>
    <row r="108" spans="1:9" ht="25.5">
      <c r="B108" s="358" t="s">
        <v>151</v>
      </c>
      <c r="C108" s="366"/>
      <c r="D108" s="399"/>
      <c r="E108" s="360"/>
      <c r="F108" s="359"/>
      <c r="G108" s="357"/>
      <c r="H108" s="357"/>
      <c r="I108" s="357"/>
    </row>
    <row r="109" spans="1:9" ht="25.5">
      <c r="B109" s="358" t="s">
        <v>150</v>
      </c>
      <c r="D109" s="393"/>
      <c r="E109" s="333"/>
      <c r="F109" s="318"/>
    </row>
    <row r="110" spans="1:9" ht="25.5">
      <c r="B110" s="358" t="s">
        <v>149</v>
      </c>
      <c r="D110" s="393"/>
      <c r="E110" s="333"/>
      <c r="F110" s="318"/>
    </row>
    <row r="111" spans="1:9" ht="25.5">
      <c r="B111" s="358" t="s">
        <v>160</v>
      </c>
      <c r="D111" s="393"/>
      <c r="E111" s="333"/>
      <c r="F111" s="318"/>
    </row>
    <row r="112" spans="1:9" ht="25.5">
      <c r="B112" s="358" t="s">
        <v>159</v>
      </c>
      <c r="D112" s="393"/>
      <c r="E112" s="333"/>
      <c r="F112" s="318"/>
    </row>
    <row r="113" spans="1:9">
      <c r="B113" s="358" t="s">
        <v>166</v>
      </c>
      <c r="D113" s="393"/>
      <c r="E113" s="333"/>
      <c r="F113" s="318"/>
    </row>
    <row r="114" spans="1:9">
      <c r="B114" s="358" t="s">
        <v>165</v>
      </c>
      <c r="D114" s="393"/>
      <c r="E114" s="333"/>
      <c r="F114" s="318"/>
    </row>
    <row r="115" spans="1:9">
      <c r="B115" s="358" t="s">
        <v>164</v>
      </c>
      <c r="D115" s="393"/>
      <c r="E115" s="333"/>
      <c r="F115" s="318"/>
    </row>
    <row r="116" spans="1:9">
      <c r="B116" s="358" t="s">
        <v>155</v>
      </c>
      <c r="D116" s="393"/>
      <c r="E116" s="333"/>
      <c r="F116" s="318"/>
    </row>
    <row r="117" spans="1:9">
      <c r="B117" s="358" t="s">
        <v>163</v>
      </c>
      <c r="D117" s="393"/>
      <c r="E117" s="333"/>
      <c r="F117" s="318"/>
    </row>
    <row r="118" spans="1:9">
      <c r="B118" s="358" t="s">
        <v>153</v>
      </c>
      <c r="D118" s="393"/>
      <c r="E118" s="333"/>
      <c r="F118" s="318"/>
    </row>
    <row r="119" spans="1:9">
      <c r="B119" s="358" t="s">
        <v>141</v>
      </c>
      <c r="D119" s="393"/>
      <c r="E119" s="333"/>
      <c r="F119" s="318"/>
    </row>
    <row r="120" spans="1:9" ht="13.5" thickBot="1">
      <c r="A120" s="328"/>
      <c r="B120" s="365"/>
      <c r="C120" s="327"/>
      <c r="D120" s="400"/>
      <c r="E120" s="364"/>
      <c r="F120" s="324"/>
    </row>
    <row r="121" spans="1:9" ht="13.5" thickTop="1">
      <c r="A121" s="323"/>
      <c r="B121" s="363"/>
      <c r="C121" s="322"/>
      <c r="D121" s="396"/>
      <c r="E121" s="362"/>
      <c r="F121" s="319"/>
    </row>
    <row r="122" spans="1:9" ht="57.75" customHeight="1">
      <c r="A122" s="357">
        <v>11</v>
      </c>
      <c r="B122" s="358" t="s">
        <v>162</v>
      </c>
      <c r="C122" s="361" t="s">
        <v>383</v>
      </c>
      <c r="D122" s="398">
        <v>3</v>
      </c>
      <c r="E122" s="360"/>
      <c r="F122" s="318" t="str">
        <f>IF(D122*E122=0," ",D122*E122)</f>
        <v xml:space="preserve"> </v>
      </c>
      <c r="G122" s="357"/>
      <c r="H122" s="357"/>
      <c r="I122" s="357"/>
    </row>
    <row r="123" spans="1:9" ht="25.5">
      <c r="B123" s="358" t="s">
        <v>151</v>
      </c>
      <c r="D123" s="393"/>
      <c r="E123" s="333"/>
      <c r="F123" s="318"/>
    </row>
    <row r="124" spans="1:9" ht="25.5">
      <c r="B124" s="358" t="s">
        <v>150</v>
      </c>
      <c r="D124" s="393"/>
      <c r="E124" s="333"/>
      <c r="F124" s="318"/>
    </row>
    <row r="125" spans="1:9" ht="25.5">
      <c r="B125" s="358" t="s">
        <v>149</v>
      </c>
      <c r="D125" s="393"/>
      <c r="E125" s="333"/>
      <c r="F125" s="318"/>
    </row>
    <row r="126" spans="1:9" ht="25.5">
      <c r="B126" s="358" t="s">
        <v>160</v>
      </c>
      <c r="D126" s="393"/>
      <c r="E126" s="333"/>
      <c r="F126" s="318"/>
    </row>
    <row r="127" spans="1:9" ht="25.5">
      <c r="B127" s="358" t="s">
        <v>159</v>
      </c>
      <c r="D127" s="393"/>
      <c r="E127" s="333"/>
      <c r="F127" s="318"/>
    </row>
    <row r="128" spans="1:9">
      <c r="B128" s="358" t="s">
        <v>158</v>
      </c>
      <c r="D128" s="393"/>
      <c r="E128" s="333"/>
      <c r="F128" s="318"/>
    </row>
    <row r="129" spans="1:9">
      <c r="B129" s="358" t="s">
        <v>157</v>
      </c>
      <c r="D129" s="393"/>
      <c r="E129" s="333"/>
      <c r="F129" s="318"/>
    </row>
    <row r="130" spans="1:9">
      <c r="B130" s="358" t="s">
        <v>156</v>
      </c>
      <c r="D130" s="393"/>
      <c r="E130" s="333"/>
      <c r="F130" s="318"/>
    </row>
    <row r="131" spans="1:9">
      <c r="B131" s="358" t="s">
        <v>155</v>
      </c>
      <c r="D131" s="393"/>
      <c r="E131" s="333"/>
      <c r="F131" s="318"/>
    </row>
    <row r="132" spans="1:9">
      <c r="B132" s="358" t="s">
        <v>154</v>
      </c>
      <c r="D132" s="393"/>
      <c r="E132" s="333"/>
      <c r="F132" s="318"/>
    </row>
    <row r="133" spans="1:9">
      <c r="B133" s="358" t="s">
        <v>153</v>
      </c>
      <c r="D133" s="393"/>
      <c r="E133" s="333"/>
      <c r="F133" s="318"/>
    </row>
    <row r="134" spans="1:9">
      <c r="B134" s="358" t="s">
        <v>141</v>
      </c>
      <c r="D134" s="393"/>
      <c r="E134" s="333"/>
      <c r="F134" s="318"/>
    </row>
    <row r="135" spans="1:9">
      <c r="B135" s="358"/>
      <c r="D135" s="393"/>
      <c r="E135" s="333"/>
      <c r="F135" s="318"/>
    </row>
    <row r="136" spans="1:9" ht="55.5" customHeight="1">
      <c r="A136" s="357">
        <v>12</v>
      </c>
      <c r="B136" s="358" t="s">
        <v>162</v>
      </c>
      <c r="C136" s="361" t="s">
        <v>383</v>
      </c>
      <c r="D136" s="398">
        <v>6</v>
      </c>
      <c r="E136" s="360"/>
      <c r="F136" s="318" t="str">
        <f>IF(D136*E136=0," ",D136*E136)</f>
        <v xml:space="preserve"> </v>
      </c>
      <c r="G136" s="357"/>
      <c r="H136" s="357"/>
      <c r="I136" s="357"/>
    </row>
    <row r="137" spans="1:9" ht="25.5">
      <c r="A137" s="357"/>
      <c r="B137" s="358" t="s">
        <v>151</v>
      </c>
      <c r="D137" s="393"/>
      <c r="E137" s="333"/>
      <c r="F137" s="318"/>
    </row>
    <row r="138" spans="1:9" ht="25.5">
      <c r="B138" s="358" t="s">
        <v>150</v>
      </c>
      <c r="D138" s="393"/>
      <c r="E138" s="333"/>
      <c r="F138" s="318"/>
    </row>
    <row r="139" spans="1:9" ht="38.25">
      <c r="B139" s="358" t="s">
        <v>161</v>
      </c>
      <c r="D139" s="393"/>
      <c r="E139" s="333"/>
      <c r="F139" s="318"/>
    </row>
    <row r="140" spans="1:9" ht="25.5">
      <c r="B140" s="358" t="s">
        <v>160</v>
      </c>
      <c r="D140" s="393"/>
      <c r="E140" s="333"/>
      <c r="F140" s="318"/>
    </row>
    <row r="141" spans="1:9" ht="25.5">
      <c r="B141" s="358" t="s">
        <v>159</v>
      </c>
      <c r="D141" s="393"/>
      <c r="E141" s="333"/>
      <c r="F141" s="318"/>
    </row>
    <row r="142" spans="1:9">
      <c r="B142" s="358" t="s">
        <v>158</v>
      </c>
      <c r="D142" s="393"/>
      <c r="E142" s="333"/>
      <c r="F142" s="318"/>
    </row>
    <row r="143" spans="1:9">
      <c r="B143" s="358" t="s">
        <v>157</v>
      </c>
      <c r="D143" s="393"/>
      <c r="E143" s="333"/>
      <c r="F143" s="318"/>
    </row>
    <row r="144" spans="1:9">
      <c r="B144" s="358" t="s">
        <v>156</v>
      </c>
      <c r="D144" s="393"/>
      <c r="E144" s="333"/>
      <c r="F144" s="318"/>
    </row>
    <row r="145" spans="1:9">
      <c r="B145" s="358" t="s">
        <v>155</v>
      </c>
      <c r="D145" s="393"/>
      <c r="E145" s="333"/>
      <c r="F145" s="318"/>
    </row>
    <row r="146" spans="1:9">
      <c r="B146" s="358" t="s">
        <v>154</v>
      </c>
      <c r="D146" s="393"/>
      <c r="E146" s="333"/>
      <c r="F146" s="318"/>
    </row>
    <row r="147" spans="1:9">
      <c r="B147" s="358" t="s">
        <v>153</v>
      </c>
      <c r="D147" s="393"/>
      <c r="E147" s="333"/>
      <c r="F147" s="318"/>
    </row>
    <row r="148" spans="1:9">
      <c r="B148" s="358" t="s">
        <v>141</v>
      </c>
      <c r="D148" s="393"/>
      <c r="E148" s="333"/>
      <c r="F148" s="318"/>
    </row>
    <row r="149" spans="1:9">
      <c r="B149" s="358"/>
      <c r="D149" s="393"/>
      <c r="E149" s="333"/>
      <c r="F149" s="318"/>
    </row>
    <row r="150" spans="1:9">
      <c r="B150" s="358"/>
      <c r="D150" s="393"/>
      <c r="E150" s="333"/>
      <c r="F150" s="318"/>
    </row>
    <row r="151" spans="1:9">
      <c r="B151" s="358"/>
      <c r="D151" s="393"/>
      <c r="E151" s="333"/>
      <c r="F151" s="318"/>
    </row>
    <row r="152" spans="1:9" ht="13.5" thickBot="1">
      <c r="A152" s="328"/>
      <c r="B152" s="365"/>
      <c r="C152" s="327"/>
      <c r="D152" s="400"/>
      <c r="E152" s="364"/>
      <c r="F152" s="324"/>
    </row>
    <row r="153" spans="1:9" ht="13.5" thickTop="1">
      <c r="A153" s="323"/>
      <c r="B153" s="363"/>
      <c r="C153" s="322"/>
      <c r="D153" s="396"/>
      <c r="E153" s="362"/>
      <c r="F153" s="319"/>
    </row>
    <row r="154" spans="1:9" ht="38.25">
      <c r="A154" s="357">
        <v>13</v>
      </c>
      <c r="B154" s="358" t="s">
        <v>152</v>
      </c>
      <c r="C154" s="361" t="s">
        <v>383</v>
      </c>
      <c r="D154" s="398">
        <v>2</v>
      </c>
      <c r="E154" s="360"/>
      <c r="F154" s="318" t="str">
        <f>IF(D154*E154=0," ",D154*E154)</f>
        <v xml:space="preserve"> </v>
      </c>
      <c r="G154" s="357"/>
      <c r="H154" s="357"/>
      <c r="I154" s="357"/>
    </row>
    <row r="155" spans="1:9" ht="25.5">
      <c r="B155" s="358" t="s">
        <v>151</v>
      </c>
      <c r="D155" s="393"/>
      <c r="E155" s="333"/>
      <c r="F155" s="318"/>
    </row>
    <row r="156" spans="1:9" ht="25.5">
      <c r="B156" s="358" t="s">
        <v>150</v>
      </c>
      <c r="D156" s="393"/>
      <c r="E156" s="333"/>
      <c r="F156" s="318"/>
    </row>
    <row r="157" spans="1:9" ht="25.5">
      <c r="B157" s="358" t="s">
        <v>149</v>
      </c>
      <c r="D157" s="393"/>
      <c r="E157" s="333"/>
      <c r="F157" s="318"/>
    </row>
    <row r="158" spans="1:9" ht="25.5">
      <c r="B158" s="358" t="s">
        <v>148</v>
      </c>
      <c r="D158" s="393"/>
      <c r="E158" s="333"/>
      <c r="F158" s="318"/>
    </row>
    <row r="159" spans="1:9">
      <c r="B159" s="358" t="s">
        <v>147</v>
      </c>
      <c r="D159" s="393"/>
      <c r="E159" s="333"/>
      <c r="F159" s="318"/>
    </row>
    <row r="160" spans="1:9">
      <c r="B160" s="358" t="s">
        <v>146</v>
      </c>
      <c r="D160" s="393"/>
      <c r="E160" s="333"/>
      <c r="F160" s="318"/>
    </row>
    <row r="161" spans="1:10">
      <c r="B161" s="358" t="s">
        <v>145</v>
      </c>
      <c r="D161" s="393"/>
      <c r="E161" s="333"/>
      <c r="F161" s="318"/>
    </row>
    <row r="162" spans="1:10">
      <c r="B162" s="358" t="s">
        <v>144</v>
      </c>
      <c r="D162" s="393"/>
      <c r="E162" s="333"/>
      <c r="F162" s="318"/>
    </row>
    <row r="163" spans="1:10">
      <c r="B163" s="358" t="s">
        <v>143</v>
      </c>
      <c r="D163" s="393"/>
      <c r="E163" s="333"/>
      <c r="F163" s="318"/>
    </row>
    <row r="164" spans="1:10">
      <c r="B164" s="358" t="s">
        <v>142</v>
      </c>
      <c r="D164" s="393"/>
      <c r="E164" s="333"/>
      <c r="F164" s="318"/>
    </row>
    <row r="165" spans="1:10">
      <c r="B165" s="358" t="s">
        <v>141</v>
      </c>
      <c r="D165" s="393"/>
      <c r="E165" s="333"/>
      <c r="F165" s="318"/>
    </row>
    <row r="166" spans="1:10">
      <c r="B166" s="358"/>
      <c r="D166" s="393"/>
      <c r="E166" s="333"/>
      <c r="F166" s="318"/>
    </row>
    <row r="167" spans="1:10" ht="178.5">
      <c r="A167" s="357">
        <v>14</v>
      </c>
      <c r="B167" s="356" t="s">
        <v>140</v>
      </c>
      <c r="C167" s="355" t="s">
        <v>383</v>
      </c>
      <c r="D167" s="401">
        <v>10</v>
      </c>
      <c r="E167" s="354"/>
      <c r="F167" s="318" t="str">
        <f>IF(D167*E167=0," ",D167*E167)</f>
        <v xml:space="preserve"> </v>
      </c>
      <c r="G167" s="353"/>
      <c r="H167" s="353"/>
      <c r="I167" s="353"/>
    </row>
    <row r="168" spans="1:10" ht="15">
      <c r="A168" s="317">
        <v>15</v>
      </c>
      <c r="B168" s="339" t="s">
        <v>139</v>
      </c>
      <c r="C168" s="289" t="s">
        <v>383</v>
      </c>
      <c r="D168" s="402">
        <v>1</v>
      </c>
      <c r="E168" s="336"/>
      <c r="F168" s="318" t="str">
        <f>IF(D168*E168=0," ",D168*E168)</f>
        <v xml:space="preserve"> </v>
      </c>
      <c r="G168"/>
      <c r="H168"/>
      <c r="I168" s="278"/>
      <c r="J168"/>
    </row>
    <row r="169" spans="1:10">
      <c r="B169" s="313" t="s">
        <v>138</v>
      </c>
      <c r="D169" s="393"/>
      <c r="E169" s="333"/>
      <c r="F169" s="318"/>
    </row>
    <row r="170" spans="1:10">
      <c r="B170" s="341"/>
      <c r="D170" s="393"/>
      <c r="E170" s="333"/>
      <c r="F170" s="318"/>
    </row>
    <row r="171" spans="1:10">
      <c r="A171" s="317">
        <v>16</v>
      </c>
      <c r="B171" s="339" t="s">
        <v>137</v>
      </c>
      <c r="E171" s="333"/>
      <c r="F171" s="318"/>
      <c r="G171" s="339"/>
      <c r="H171" s="339"/>
    </row>
    <row r="172" spans="1:10">
      <c r="B172" s="339" t="s">
        <v>136</v>
      </c>
      <c r="E172" s="333"/>
      <c r="F172" s="318"/>
      <c r="G172" s="339"/>
      <c r="H172" s="339"/>
    </row>
    <row r="173" spans="1:10">
      <c r="B173" s="342" t="s">
        <v>135</v>
      </c>
      <c r="C173" s="316" t="s">
        <v>383</v>
      </c>
      <c r="D173" s="390">
        <v>7</v>
      </c>
      <c r="E173" s="333"/>
      <c r="F173" s="318" t="str">
        <f>IF(D173*E173=0," ",D173*E173)</f>
        <v xml:space="preserve"> </v>
      </c>
      <c r="G173" s="339"/>
      <c r="H173" s="339"/>
    </row>
    <row r="174" spans="1:10">
      <c r="B174" s="342" t="s">
        <v>134</v>
      </c>
      <c r="C174" s="316" t="s">
        <v>383</v>
      </c>
      <c r="D174" s="390">
        <v>10</v>
      </c>
      <c r="E174" s="333"/>
      <c r="F174" s="318" t="str">
        <f>IF(D174*E174=0," ",D174*E174)</f>
        <v xml:space="preserve"> </v>
      </c>
      <c r="G174" s="339"/>
      <c r="H174" s="339"/>
    </row>
    <row r="175" spans="1:10">
      <c r="B175" s="342" t="s">
        <v>133</v>
      </c>
      <c r="C175" s="316" t="s">
        <v>383</v>
      </c>
      <c r="D175" s="390">
        <v>8</v>
      </c>
      <c r="E175" s="333"/>
      <c r="F175" s="318" t="str">
        <f>IF(D175*E175=0," ",D175*E175)</f>
        <v xml:space="preserve"> </v>
      </c>
      <c r="G175" s="339"/>
      <c r="H175" s="339"/>
    </row>
    <row r="176" spans="1:10">
      <c r="B176" s="313" t="s">
        <v>132</v>
      </c>
      <c r="E176" s="333"/>
      <c r="F176" s="318"/>
      <c r="G176" s="339"/>
      <c r="H176" s="339"/>
    </row>
    <row r="177" spans="1:9">
      <c r="E177" s="333"/>
      <c r="F177" s="318"/>
      <c r="G177" s="339"/>
      <c r="H177" s="339"/>
    </row>
    <row r="178" spans="1:9">
      <c r="A178" s="317">
        <v>17</v>
      </c>
      <c r="B178" s="339" t="s">
        <v>131</v>
      </c>
      <c r="E178" s="333"/>
      <c r="F178" s="318"/>
    </row>
    <row r="179" spans="1:9">
      <c r="A179" s="345"/>
      <c r="B179" s="339" t="s">
        <v>130</v>
      </c>
      <c r="E179" s="333"/>
      <c r="F179" s="318"/>
    </row>
    <row r="180" spans="1:9">
      <c r="B180" s="342" t="s">
        <v>129</v>
      </c>
      <c r="C180" s="316" t="s">
        <v>383</v>
      </c>
      <c r="D180" s="390">
        <v>10</v>
      </c>
      <c r="E180" s="333"/>
      <c r="F180" s="318" t="str">
        <f>IF(D180*E180=0," ",D180*E180)</f>
        <v xml:space="preserve"> </v>
      </c>
    </row>
    <row r="181" spans="1:9">
      <c r="B181" s="342" t="s">
        <v>128</v>
      </c>
      <c r="C181" s="316" t="s">
        <v>383</v>
      </c>
      <c r="D181" s="390">
        <v>47</v>
      </c>
      <c r="E181" s="333"/>
      <c r="F181" s="318" t="str">
        <f>IF(D181*E181=0," ",D181*E181)</f>
        <v xml:space="preserve"> </v>
      </c>
    </row>
    <row r="182" spans="1:9" ht="13.5" thickBot="1">
      <c r="B182" s="342" t="s">
        <v>127</v>
      </c>
      <c r="C182" s="316" t="s">
        <v>383</v>
      </c>
      <c r="D182" s="390">
        <v>2</v>
      </c>
      <c r="E182" s="333"/>
      <c r="F182" s="318" t="str">
        <f>IF(D182*E182=0," ",D182*E182)</f>
        <v xml:space="preserve"> </v>
      </c>
    </row>
    <row r="183" spans="1:9" ht="5.0999999999999996" customHeight="1" thickTop="1">
      <c r="A183" s="323"/>
      <c r="B183" s="382"/>
      <c r="C183" s="322"/>
      <c r="D183" s="403"/>
      <c r="E183" s="362"/>
      <c r="F183" s="319"/>
    </row>
    <row r="184" spans="1:9">
      <c r="A184" s="317">
        <v>18</v>
      </c>
      <c r="B184" s="278" t="s">
        <v>126</v>
      </c>
      <c r="C184" s="289"/>
      <c r="D184" s="402"/>
      <c r="E184" s="336"/>
      <c r="F184" s="349"/>
      <c r="G184" s="278"/>
      <c r="H184" s="348"/>
      <c r="I184" s="347"/>
    </row>
    <row r="185" spans="1:9">
      <c r="B185" s="278" t="s">
        <v>125</v>
      </c>
      <c r="C185" s="289"/>
      <c r="D185" s="402"/>
      <c r="E185" s="336"/>
      <c r="F185" s="349"/>
      <c r="G185" s="278"/>
      <c r="H185" s="348"/>
      <c r="I185" s="347"/>
    </row>
    <row r="186" spans="1:9">
      <c r="B186" s="350" t="s">
        <v>124</v>
      </c>
      <c r="C186" s="289" t="s">
        <v>383</v>
      </c>
      <c r="D186" s="402">
        <v>3</v>
      </c>
      <c r="E186" s="336"/>
      <c r="F186" s="318" t="str">
        <f>IF(D186*E186=0," ",D186*E186)</f>
        <v xml:space="preserve"> </v>
      </c>
      <c r="G186" s="351"/>
      <c r="H186" s="351"/>
      <c r="I186" s="351"/>
    </row>
    <row r="187" spans="1:9">
      <c r="B187" s="350" t="s">
        <v>123</v>
      </c>
      <c r="C187" s="289"/>
      <c r="D187" s="402"/>
      <c r="E187" s="336"/>
      <c r="F187" s="352"/>
      <c r="G187" s="278"/>
      <c r="H187" s="351"/>
      <c r="I187" s="351"/>
    </row>
    <row r="188" spans="1:9">
      <c r="B188" s="350" t="s">
        <v>122</v>
      </c>
      <c r="C188" s="289"/>
      <c r="D188" s="402"/>
      <c r="E188" s="336"/>
      <c r="F188" s="349"/>
      <c r="G188" s="278"/>
      <c r="H188" s="348"/>
      <c r="I188" s="347"/>
    </row>
    <row r="189" spans="1:9">
      <c r="A189" s="377"/>
      <c r="B189" s="383" t="s">
        <v>121</v>
      </c>
      <c r="C189" s="384"/>
      <c r="D189" s="404"/>
      <c r="E189" s="388"/>
      <c r="F189" s="385"/>
      <c r="G189" s="278"/>
      <c r="H189" s="348"/>
      <c r="I189" s="347"/>
    </row>
    <row r="190" spans="1:9">
      <c r="A190" s="377"/>
      <c r="B190" s="383"/>
      <c r="C190" s="384"/>
      <c r="D190" s="404"/>
      <c r="E190" s="388"/>
      <c r="F190" s="385"/>
      <c r="G190" s="278"/>
      <c r="H190" s="348"/>
      <c r="I190" s="347"/>
    </row>
    <row r="191" spans="1:9">
      <c r="A191" s="317">
        <v>19</v>
      </c>
      <c r="B191" s="350" t="s">
        <v>120</v>
      </c>
      <c r="C191" s="289"/>
      <c r="D191" s="402"/>
      <c r="E191" s="336"/>
      <c r="F191" s="349"/>
      <c r="G191" s="278"/>
      <c r="H191" s="348"/>
      <c r="I191" s="347"/>
    </row>
    <row r="192" spans="1:9">
      <c r="B192" s="350" t="s">
        <v>119</v>
      </c>
      <c r="C192" s="289" t="s">
        <v>383</v>
      </c>
      <c r="D192" s="402">
        <v>3</v>
      </c>
      <c r="E192" s="336"/>
      <c r="F192" s="318" t="str">
        <f>IF(D192*E192=0," ",D192*E192)</f>
        <v xml:space="preserve"> </v>
      </c>
      <c r="G192" s="351"/>
      <c r="H192" s="351"/>
      <c r="I192" s="351"/>
    </row>
    <row r="193" spans="1:9">
      <c r="B193" s="350" t="s">
        <v>118</v>
      </c>
      <c r="C193" s="289"/>
      <c r="D193" s="402"/>
      <c r="E193" s="336"/>
      <c r="F193" s="349"/>
      <c r="G193" s="278"/>
      <c r="H193" s="348"/>
      <c r="I193" s="347"/>
    </row>
    <row r="194" spans="1:9">
      <c r="B194" s="350" t="s">
        <v>117</v>
      </c>
      <c r="C194" s="289"/>
      <c r="D194" s="402"/>
      <c r="E194" s="336"/>
      <c r="F194" s="349"/>
      <c r="G194" s="278"/>
      <c r="H194" s="348"/>
      <c r="I194" s="347"/>
    </row>
    <row r="195" spans="1:9">
      <c r="B195" s="350" t="s">
        <v>116</v>
      </c>
      <c r="C195" s="289"/>
      <c r="D195" s="402"/>
      <c r="E195" s="336"/>
      <c r="F195" s="349"/>
      <c r="G195" s="278"/>
      <c r="H195" s="348"/>
      <c r="I195" s="347"/>
    </row>
    <row r="196" spans="1:9">
      <c r="B196" s="350"/>
      <c r="C196" s="289"/>
      <c r="D196" s="402"/>
      <c r="E196" s="336"/>
      <c r="F196" s="349"/>
      <c r="G196" s="278"/>
      <c r="H196" s="348"/>
      <c r="I196" s="347"/>
    </row>
    <row r="197" spans="1:9">
      <c r="A197" s="317">
        <v>20</v>
      </c>
      <c r="B197" s="342" t="s">
        <v>115</v>
      </c>
      <c r="E197" s="333"/>
      <c r="F197" s="318"/>
    </row>
    <row r="198" spans="1:9">
      <c r="B198" s="342" t="s">
        <v>114</v>
      </c>
      <c r="C198" s="316" t="s">
        <v>481</v>
      </c>
      <c r="D198" s="390">
        <v>1</v>
      </c>
      <c r="F198" s="318" t="str">
        <f>IF(D198*E198=0," ",D198*E198)</f>
        <v xml:space="preserve"> </v>
      </c>
    </row>
    <row r="199" spans="1:9">
      <c r="B199" s="342" t="s">
        <v>113</v>
      </c>
      <c r="F199" s="318"/>
    </row>
    <row r="200" spans="1:9">
      <c r="B200" s="339"/>
      <c r="F200" s="318"/>
    </row>
    <row r="201" spans="1:9">
      <c r="A201" s="317">
        <v>21</v>
      </c>
      <c r="B201" s="313" t="s">
        <v>112</v>
      </c>
      <c r="E201" s="333"/>
      <c r="F201" s="318"/>
    </row>
    <row r="202" spans="1:9">
      <c r="B202" s="313" t="s">
        <v>111</v>
      </c>
      <c r="E202" s="333"/>
      <c r="F202" s="318"/>
    </row>
    <row r="203" spans="1:9">
      <c r="B203" s="341" t="s">
        <v>110</v>
      </c>
      <c r="C203" s="316" t="s">
        <v>383</v>
      </c>
      <c r="D203" s="390">
        <v>3</v>
      </c>
      <c r="E203" s="333"/>
      <c r="F203" s="318" t="str">
        <f>IF(D203*E203=0," ",D203*E203)</f>
        <v xml:space="preserve"> </v>
      </c>
    </row>
    <row r="204" spans="1:9">
      <c r="B204" s="341" t="s">
        <v>109</v>
      </c>
      <c r="C204" s="316" t="s">
        <v>383</v>
      </c>
      <c r="D204" s="390">
        <v>3</v>
      </c>
      <c r="E204" s="333"/>
      <c r="F204" s="318" t="str">
        <f>IF(D204*E204=0," ",D204*E204)</f>
        <v xml:space="preserve"> </v>
      </c>
    </row>
    <row r="205" spans="1:9">
      <c r="B205" s="346"/>
      <c r="D205" s="393"/>
      <c r="E205" s="333"/>
      <c r="F205" s="318"/>
    </row>
    <row r="206" spans="1:9">
      <c r="A206" s="317">
        <v>22</v>
      </c>
      <c r="B206" s="313" t="s">
        <v>108</v>
      </c>
      <c r="E206" s="333"/>
      <c r="F206" s="318"/>
    </row>
    <row r="207" spans="1:9">
      <c r="B207" s="313" t="s">
        <v>107</v>
      </c>
      <c r="E207" s="333"/>
      <c r="F207" s="318"/>
    </row>
    <row r="208" spans="1:9">
      <c r="B208" s="313" t="s">
        <v>106</v>
      </c>
      <c r="E208" s="333"/>
      <c r="F208" s="318"/>
    </row>
    <row r="209" spans="1:6">
      <c r="B209" s="341" t="s">
        <v>105</v>
      </c>
      <c r="C209" s="316" t="s">
        <v>383</v>
      </c>
      <c r="D209" s="390">
        <v>25</v>
      </c>
      <c r="E209" s="333"/>
      <c r="F209" s="318" t="str">
        <f>IF(D209*E209=0," ",D209*E209)</f>
        <v xml:space="preserve"> </v>
      </c>
    </row>
    <row r="210" spans="1:6">
      <c r="B210" s="341" t="s">
        <v>104</v>
      </c>
      <c r="C210" s="316" t="s">
        <v>503</v>
      </c>
      <c r="D210" s="390">
        <v>90</v>
      </c>
      <c r="E210" s="333"/>
      <c r="F210" s="318" t="str">
        <f>IF(D210*E210=0," ",D210*E210)</f>
        <v xml:space="preserve"> </v>
      </c>
    </row>
    <row r="211" spans="1:6">
      <c r="B211" s="344"/>
      <c r="D211" s="393"/>
      <c r="E211" s="333"/>
      <c r="F211" s="318"/>
    </row>
    <row r="212" spans="1:6">
      <c r="A212" s="345">
        <v>23</v>
      </c>
      <c r="B212" s="313" t="s">
        <v>103</v>
      </c>
      <c r="E212" s="333"/>
      <c r="F212" s="318"/>
    </row>
    <row r="213" spans="1:6">
      <c r="B213" s="313" t="s">
        <v>102</v>
      </c>
      <c r="E213" s="333"/>
      <c r="F213" s="318"/>
    </row>
    <row r="214" spans="1:6">
      <c r="B214" s="313" t="s">
        <v>101</v>
      </c>
      <c r="E214" s="333"/>
      <c r="F214" s="318"/>
    </row>
    <row r="215" spans="1:6">
      <c r="B215" s="313" t="s">
        <v>100</v>
      </c>
      <c r="E215" s="333"/>
      <c r="F215" s="318"/>
    </row>
    <row r="216" spans="1:6">
      <c r="B216" s="313" t="s">
        <v>99</v>
      </c>
      <c r="E216" s="333"/>
      <c r="F216" s="318"/>
    </row>
    <row r="217" spans="1:6">
      <c r="B217" s="341" t="s">
        <v>98</v>
      </c>
      <c r="C217" s="316" t="s">
        <v>503</v>
      </c>
      <c r="D217" s="393">
        <v>30</v>
      </c>
      <c r="E217" s="333"/>
      <c r="F217" s="318" t="str">
        <f>IF(D217*E217=0," ",D217*E217)</f>
        <v xml:space="preserve"> </v>
      </c>
    </row>
    <row r="218" spans="1:6">
      <c r="B218" s="344"/>
      <c r="D218" s="393"/>
      <c r="E218" s="333"/>
      <c r="F218" s="318"/>
    </row>
    <row r="219" spans="1:6">
      <c r="A219" s="317">
        <v>24</v>
      </c>
      <c r="B219" s="313" t="s">
        <v>97</v>
      </c>
      <c r="E219" s="333"/>
      <c r="F219" s="343"/>
    </row>
    <row r="220" spans="1:6">
      <c r="B220" s="342" t="s">
        <v>96</v>
      </c>
      <c r="C220" s="316" t="s">
        <v>383</v>
      </c>
      <c r="D220" s="390">
        <v>1</v>
      </c>
      <c r="E220" s="333"/>
      <c r="F220" s="318" t="str">
        <f>IF(D220*E220=0," ",D220*E220)</f>
        <v xml:space="preserve"> </v>
      </c>
    </row>
    <row r="221" spans="1:6">
      <c r="B221" s="341" t="s">
        <v>95</v>
      </c>
      <c r="C221" s="316" t="s">
        <v>383</v>
      </c>
      <c r="D221" s="390">
        <v>1</v>
      </c>
      <c r="E221" s="333"/>
      <c r="F221" s="318" t="str">
        <f>IF(D221*E221=0," ",D221*E221)</f>
        <v xml:space="preserve"> </v>
      </c>
    </row>
    <row r="222" spans="1:6" ht="15.75">
      <c r="B222" s="341" t="s">
        <v>94</v>
      </c>
      <c r="C222" s="316" t="s">
        <v>503</v>
      </c>
      <c r="D222" s="390">
        <v>60</v>
      </c>
      <c r="E222" s="333"/>
      <c r="F222" s="318" t="str">
        <f>IF(D222*E222=0," ",D222*E222)</f>
        <v xml:space="preserve"> </v>
      </c>
    </row>
    <row r="223" spans="1:6" ht="15.75">
      <c r="B223" s="341" t="s">
        <v>93</v>
      </c>
      <c r="C223" s="316" t="s">
        <v>503</v>
      </c>
      <c r="D223" s="390">
        <v>30</v>
      </c>
      <c r="E223" s="333"/>
      <c r="F223" s="318" t="str">
        <f>IF(D223*E223=0," ",D223*E223)</f>
        <v xml:space="preserve"> </v>
      </c>
    </row>
    <row r="224" spans="1:6">
      <c r="B224" s="313" t="s">
        <v>92</v>
      </c>
      <c r="D224" s="393"/>
      <c r="E224" s="333"/>
      <c r="F224" s="318"/>
    </row>
    <row r="225" spans="1:9">
      <c r="E225" s="333"/>
      <c r="F225" s="318"/>
      <c r="G225" s="339"/>
      <c r="H225" s="339"/>
    </row>
    <row r="226" spans="1:9" ht="15">
      <c r="A226" s="317">
        <v>25</v>
      </c>
      <c r="B226" s="339" t="s">
        <v>91</v>
      </c>
      <c r="F226" s="340"/>
    </row>
    <row r="227" spans="1:9">
      <c r="B227" s="339" t="s">
        <v>90</v>
      </c>
      <c r="E227" s="333"/>
      <c r="F227" s="318"/>
    </row>
    <row r="228" spans="1:9" ht="15">
      <c r="B228" s="338" t="s">
        <v>89</v>
      </c>
      <c r="C228" s="316" t="s">
        <v>503</v>
      </c>
      <c r="D228" s="390">
        <v>20</v>
      </c>
      <c r="E228" s="333"/>
      <c r="F228" s="318" t="str">
        <f>IF(D228*E228=0," ",D228*E228)</f>
        <v xml:space="preserve"> </v>
      </c>
    </row>
    <row r="229" spans="1:9">
      <c r="B229" s="338" t="s">
        <v>88</v>
      </c>
      <c r="C229" s="316" t="s">
        <v>383</v>
      </c>
      <c r="D229" s="390">
        <v>10</v>
      </c>
      <c r="E229" s="333"/>
      <c r="F229" s="318" t="str">
        <f>IF(D229*E229=0," ",D229*E229)</f>
        <v xml:space="preserve"> </v>
      </c>
    </row>
    <row r="230" spans="1:9">
      <c r="B230" s="338"/>
      <c r="E230" s="333"/>
      <c r="F230" s="318"/>
    </row>
    <row r="231" spans="1:9">
      <c r="A231" s="317">
        <v>26</v>
      </c>
      <c r="B231" s="288" t="s">
        <v>87</v>
      </c>
      <c r="C231" s="289"/>
      <c r="D231" s="402"/>
      <c r="E231" s="337"/>
      <c r="F231" s="335"/>
      <c r="G231" s="278"/>
      <c r="H231" s="278"/>
      <c r="I231" s="278"/>
    </row>
    <row r="232" spans="1:9" ht="15">
      <c r="B232" s="288" t="s">
        <v>86</v>
      </c>
      <c r="C232" s="289" t="s">
        <v>85</v>
      </c>
      <c r="D232" s="402">
        <v>45</v>
      </c>
      <c r="E232" s="336"/>
      <c r="F232" s="318" t="str">
        <f>IF(D232*E232=0," ",D232*E232)</f>
        <v xml:space="preserve"> </v>
      </c>
      <c r="G232"/>
      <c r="H232"/>
      <c r="I232" s="278"/>
    </row>
    <row r="233" spans="1:9">
      <c r="B233" s="334"/>
      <c r="E233" s="333"/>
      <c r="F233" s="318"/>
    </row>
    <row r="234" spans="1:9">
      <c r="F234" s="318"/>
    </row>
    <row r="235" spans="1:9" ht="13.5">
      <c r="B235" s="332" t="s">
        <v>84</v>
      </c>
      <c r="C235" s="331"/>
      <c r="D235" s="405"/>
      <c r="E235" s="330"/>
      <c r="F235" s="329">
        <f>SUM(F8:F232)</f>
        <v>0</v>
      </c>
    </row>
    <row r="236" spans="1:9">
      <c r="F236" s="318"/>
    </row>
    <row r="237" spans="1:9">
      <c r="F237" s="318"/>
    </row>
    <row r="238" spans="1:9">
      <c r="F238" s="318"/>
    </row>
    <row r="239" spans="1:9">
      <c r="F239" s="318"/>
    </row>
    <row r="240" spans="1:9">
      <c r="F240" s="318"/>
    </row>
    <row r="241" spans="1:6">
      <c r="F241" s="318"/>
    </row>
    <row r="242" spans="1:6">
      <c r="F242" s="318"/>
    </row>
    <row r="243" spans="1:6">
      <c r="F243" s="318"/>
    </row>
    <row r="244" spans="1:6" ht="13.5" thickBot="1">
      <c r="A244" s="328"/>
      <c r="B244" s="326"/>
      <c r="C244" s="327"/>
      <c r="D244" s="391"/>
      <c r="E244" s="325"/>
      <c r="F244" s="324"/>
    </row>
    <row r="245" spans="1:6" ht="13.5" thickTop="1">
      <c r="A245" s="323"/>
      <c r="B245" s="321"/>
      <c r="C245" s="322"/>
      <c r="D245" s="403"/>
      <c r="E245" s="320"/>
      <c r="F245" s="319"/>
    </row>
    <row r="246" spans="1:6">
      <c r="F246" s="318"/>
    </row>
    <row r="247" spans="1:6">
      <c r="F247" s="318"/>
    </row>
    <row r="248" spans="1:6">
      <c r="F248" s="318"/>
    </row>
    <row r="249" spans="1:6">
      <c r="F249" s="318"/>
    </row>
    <row r="250" spans="1:6">
      <c r="F250" s="318"/>
    </row>
    <row r="251" spans="1:6">
      <c r="F251" s="318"/>
    </row>
    <row r="252" spans="1:6">
      <c r="F252" s="318"/>
    </row>
    <row r="253" spans="1:6">
      <c r="F253" s="318"/>
    </row>
    <row r="254" spans="1:6">
      <c r="F254" s="318"/>
    </row>
    <row r="255" spans="1:6">
      <c r="F255" s="318"/>
    </row>
    <row r="256" spans="1:6">
      <c r="F256" s="318"/>
    </row>
    <row r="257" spans="6:6">
      <c r="F257" s="318"/>
    </row>
    <row r="258" spans="6:6">
      <c r="F258" s="318"/>
    </row>
    <row r="259" spans="6:6">
      <c r="F259" s="318"/>
    </row>
    <row r="260" spans="6:6">
      <c r="F260" s="318"/>
    </row>
    <row r="261" spans="6:6">
      <c r="F261" s="318"/>
    </row>
    <row r="262" spans="6:6">
      <c r="F262" s="318"/>
    </row>
    <row r="263" spans="6:6">
      <c r="F263" s="318"/>
    </row>
    <row r="264" spans="6:6">
      <c r="F264" s="318"/>
    </row>
    <row r="265" spans="6:6">
      <c r="F265" s="318"/>
    </row>
    <row r="266" spans="6:6">
      <c r="F266" s="318"/>
    </row>
    <row r="267" spans="6:6">
      <c r="F267" s="318"/>
    </row>
    <row r="268" spans="6:6">
      <c r="F268" s="318"/>
    </row>
  </sheetData>
  <mergeCells count="3">
    <mergeCell ref="A1:F1"/>
    <mergeCell ref="G1:G2"/>
    <mergeCell ref="H1:H2"/>
  </mergeCells>
  <phoneticPr fontId="62" type="noConversion"/>
  <printOptions horizontalCentered="1" verticalCentered="1"/>
  <pageMargins left="0.98425196850393704" right="0.39370078740157483" top="1.2598425196850394" bottom="0.39370078740157483" header="0.19685039370078741" footer="0.39370078740157483"/>
  <pageSetup paperSize="32767" orientation="portrait" r:id="rId1"/>
  <headerFooter>
    <oddHeader>&amp;C&amp;"Times New Roman,Uobičajeno"ŠKOLSKA ZGRADA PODRUČNE
ŠKOLE U LETOVANIĆU
&amp;12TROŠKOVNIK
Br.projekta: E-114/22&amp;R&amp;"Times New Roman,Uobičajeno"List:    &amp;P
Listova:  &amp;N
Mjesto i datum:
Sisak, ožujak, 2022.</oddHead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2"/>
  <sheetViews>
    <sheetView showGridLines="0" view="pageBreakPreview" zoomScale="115" zoomScaleSheetLayoutView="115" workbookViewId="0">
      <selection activeCell="E2" sqref="E2"/>
    </sheetView>
  </sheetViews>
  <sheetFormatPr defaultColWidth="9.140625" defaultRowHeight="12.75"/>
  <cols>
    <col min="1" max="1" width="5.7109375" style="317" customWidth="1"/>
    <col min="2" max="2" width="49.7109375" style="313" customWidth="1"/>
    <col min="3" max="3" width="8.7109375" style="316" customWidth="1"/>
    <col min="4" max="4" width="5.7109375" style="390" customWidth="1"/>
    <col min="5" max="5" width="7.7109375" style="315" customWidth="1"/>
    <col min="6" max="6" width="9.7109375" style="314" customWidth="1"/>
    <col min="7" max="11" width="9.140625" style="313"/>
    <col min="12" max="12" width="10" style="313" bestFit="1" customWidth="1"/>
    <col min="13" max="16384" width="9.140625" style="313"/>
  </cols>
  <sheetData>
    <row r="1" spans="1:9" s="375" customFormat="1" ht="21" thickTop="1">
      <c r="A1" s="528" t="s">
        <v>360</v>
      </c>
      <c r="B1" s="528"/>
      <c r="C1" s="528"/>
      <c r="D1" s="528"/>
      <c r="E1" s="528"/>
      <c r="F1" s="528"/>
      <c r="G1" s="529"/>
      <c r="H1" s="529"/>
    </row>
    <row r="2" spans="1:9" ht="51">
      <c r="A2" s="376"/>
      <c r="B2" s="376"/>
      <c r="C2" s="309" t="s">
        <v>389</v>
      </c>
      <c r="D2" s="389" t="s">
        <v>391</v>
      </c>
      <c r="E2" s="311" t="s">
        <v>555</v>
      </c>
      <c r="F2" s="407" t="s">
        <v>390</v>
      </c>
      <c r="G2" s="529"/>
      <c r="H2" s="529"/>
      <c r="I2" s="375"/>
    </row>
    <row r="3" spans="1:9">
      <c r="A3" s="317" t="s">
        <v>553</v>
      </c>
      <c r="B3" s="427" t="s">
        <v>359</v>
      </c>
      <c r="C3" s="426" t="s">
        <v>383</v>
      </c>
      <c r="D3" s="390">
        <v>1</v>
      </c>
      <c r="E3" s="333"/>
      <c r="F3" s="318" t="str">
        <f>IF(D3*E3=0," ",D3*E3)</f>
        <v xml:space="preserve"> </v>
      </c>
    </row>
    <row r="4" spans="1:9" ht="18" customHeight="1">
      <c r="A4" s="317" t="s">
        <v>554</v>
      </c>
      <c r="B4" s="427" t="s">
        <v>358</v>
      </c>
      <c r="C4" s="426" t="s">
        <v>383</v>
      </c>
      <c r="D4" s="390">
        <v>1</v>
      </c>
      <c r="E4" s="386"/>
      <c r="F4" s="438"/>
      <c r="G4" s="386"/>
      <c r="H4" s="428"/>
      <c r="I4" s="428"/>
    </row>
    <row r="5" spans="1:9">
      <c r="B5" s="448" t="s">
        <v>357</v>
      </c>
      <c r="E5" s="333"/>
      <c r="F5" s="318" t="str">
        <f>IF(D4*E5=0," ",D4*E5)</f>
        <v xml:space="preserve"> </v>
      </c>
    </row>
    <row r="6" spans="1:9">
      <c r="B6" s="448" t="s">
        <v>356</v>
      </c>
      <c r="C6" s="426"/>
      <c r="E6" s="333"/>
      <c r="F6" s="318"/>
    </row>
    <row r="7" spans="1:9">
      <c r="B7" s="448" t="s">
        <v>355</v>
      </c>
      <c r="C7" s="426"/>
      <c r="E7" s="333"/>
      <c r="F7" s="318"/>
    </row>
    <row r="8" spans="1:9">
      <c r="B8" s="448" t="s">
        <v>354</v>
      </c>
      <c r="C8" s="439"/>
      <c r="F8" s="438"/>
      <c r="G8" s="339"/>
      <c r="H8" s="439"/>
      <c r="I8" s="439"/>
    </row>
    <row r="9" spans="1:9">
      <c r="B9" s="427" t="s">
        <v>280</v>
      </c>
      <c r="C9" s="447"/>
      <c r="D9" s="456"/>
      <c r="E9" s="330"/>
      <c r="F9" s="438"/>
      <c r="G9" s="330"/>
      <c r="H9" s="439"/>
      <c r="I9" s="439"/>
    </row>
    <row r="10" spans="1:9">
      <c r="E10" s="333"/>
      <c r="F10" s="318"/>
    </row>
    <row r="11" spans="1:9">
      <c r="A11" s="317">
        <v>2</v>
      </c>
      <c r="B11" s="334" t="s">
        <v>353</v>
      </c>
      <c r="E11" s="333"/>
      <c r="F11" s="318"/>
    </row>
    <row r="12" spans="1:9">
      <c r="B12" s="339" t="s">
        <v>352</v>
      </c>
      <c r="E12" s="333"/>
      <c r="F12" s="318"/>
    </row>
    <row r="13" spans="1:9">
      <c r="B13" s="339" t="s">
        <v>351</v>
      </c>
      <c r="E13" s="333"/>
      <c r="F13" s="318"/>
    </row>
    <row r="14" spans="1:9">
      <c r="B14" s="339" t="s">
        <v>350</v>
      </c>
      <c r="E14" s="333"/>
      <c r="F14" s="318"/>
    </row>
    <row r="15" spans="1:9">
      <c r="B15" s="339" t="s">
        <v>349</v>
      </c>
      <c r="E15" s="333"/>
      <c r="F15" s="318"/>
    </row>
    <row r="16" spans="1:9">
      <c r="B16" s="339" t="s">
        <v>348</v>
      </c>
      <c r="E16" s="333"/>
      <c r="F16" s="318"/>
    </row>
    <row r="17" spans="1:9">
      <c r="B17" s="339" t="s">
        <v>347</v>
      </c>
      <c r="E17" s="333"/>
      <c r="F17" s="318"/>
    </row>
    <row r="18" spans="1:9">
      <c r="B18" s="339" t="s">
        <v>346</v>
      </c>
      <c r="E18" s="333"/>
      <c r="F18" s="318"/>
    </row>
    <row r="19" spans="1:9">
      <c r="B19" s="339" t="s">
        <v>345</v>
      </c>
      <c r="C19" s="372" t="s">
        <v>503</v>
      </c>
      <c r="D19" s="393">
        <v>10</v>
      </c>
      <c r="F19" s="340" t="str">
        <f>IF(D19*E19=0," ",D19*E19)</f>
        <v xml:space="preserve"> </v>
      </c>
    </row>
    <row r="20" spans="1:9">
      <c r="B20" s="446" t="s">
        <v>394</v>
      </c>
      <c r="E20" s="333"/>
      <c r="F20" s="318"/>
    </row>
    <row r="21" spans="1:9">
      <c r="B21" s="339" t="s">
        <v>344</v>
      </c>
      <c r="E21" s="333"/>
      <c r="F21" s="318"/>
    </row>
    <row r="22" spans="1:9">
      <c r="B22" s="339" t="s">
        <v>343</v>
      </c>
      <c r="E22" s="333"/>
      <c r="F22" s="318"/>
    </row>
    <row r="23" spans="1:9">
      <c r="E23" s="333"/>
      <c r="F23" s="318"/>
    </row>
    <row r="24" spans="1:9">
      <c r="A24" s="317">
        <v>3</v>
      </c>
      <c r="B24" s="427" t="s">
        <v>342</v>
      </c>
      <c r="C24" s="455"/>
      <c r="D24" s="457"/>
      <c r="E24" s="454"/>
      <c r="F24" s="459"/>
      <c r="G24" s="454"/>
      <c r="H24" s="453"/>
      <c r="I24" s="452"/>
    </row>
    <row r="25" spans="1:9">
      <c r="B25" s="427" t="s">
        <v>341</v>
      </c>
      <c r="C25" s="455"/>
      <c r="D25" s="457"/>
      <c r="E25" s="454"/>
      <c r="F25" s="459"/>
      <c r="G25" s="454"/>
      <c r="H25" s="453"/>
      <c r="I25" s="452"/>
    </row>
    <row r="26" spans="1:9">
      <c r="B26" s="448" t="s">
        <v>340</v>
      </c>
      <c r="C26" s="426" t="s">
        <v>503</v>
      </c>
      <c r="D26" s="390">
        <v>14</v>
      </c>
      <c r="E26" s="333"/>
      <c r="F26" s="318" t="str">
        <f>IF(D26*E26=0," ",D26*E26)</f>
        <v xml:space="preserve"> </v>
      </c>
    </row>
    <row r="27" spans="1:9">
      <c r="E27" s="333"/>
      <c r="F27" s="318"/>
    </row>
    <row r="28" spans="1:9">
      <c r="A28" s="317">
        <v>4</v>
      </c>
      <c r="B28" s="313" t="s">
        <v>339</v>
      </c>
      <c r="E28" s="333"/>
      <c r="F28" s="318"/>
    </row>
    <row r="29" spans="1:9">
      <c r="B29" s="313" t="s">
        <v>338</v>
      </c>
      <c r="E29" s="333"/>
      <c r="F29" s="318"/>
    </row>
    <row r="30" spans="1:9">
      <c r="B30" s="341" t="s">
        <v>337</v>
      </c>
      <c r="E30" s="333"/>
      <c r="F30" s="318"/>
    </row>
    <row r="31" spans="1:9">
      <c r="B31" s="313" t="s">
        <v>336</v>
      </c>
      <c r="E31" s="333"/>
      <c r="F31" s="318"/>
    </row>
    <row r="32" spans="1:9">
      <c r="B32" s="341" t="s">
        <v>335</v>
      </c>
      <c r="C32" s="316" t="s">
        <v>383</v>
      </c>
      <c r="D32" s="390">
        <v>1</v>
      </c>
      <c r="E32" s="333"/>
      <c r="F32" s="318" t="str">
        <f t="shared" ref="F32:F39" si="0">IF(D32*E32=0," ",D32*E32)</f>
        <v xml:space="preserve"> </v>
      </c>
    </row>
    <row r="33" spans="1:9">
      <c r="B33" s="341" t="s">
        <v>334</v>
      </c>
      <c r="C33" s="316" t="s">
        <v>383</v>
      </c>
      <c r="D33" s="390">
        <v>1</v>
      </c>
      <c r="E33" s="333"/>
      <c r="F33" s="318" t="str">
        <f t="shared" si="0"/>
        <v xml:space="preserve"> </v>
      </c>
    </row>
    <row r="34" spans="1:9">
      <c r="B34" s="341" t="s">
        <v>333</v>
      </c>
      <c r="C34" s="316" t="s">
        <v>383</v>
      </c>
      <c r="D34" s="390">
        <v>2</v>
      </c>
      <c r="E34" s="333"/>
      <c r="F34" s="318" t="str">
        <f t="shared" si="0"/>
        <v xml:space="preserve"> </v>
      </c>
    </row>
    <row r="35" spans="1:9">
      <c r="B35" s="341" t="s">
        <v>332</v>
      </c>
      <c r="C35" s="316" t="s">
        <v>383</v>
      </c>
      <c r="D35" s="390">
        <v>2</v>
      </c>
      <c r="E35" s="333"/>
      <c r="F35" s="318" t="str">
        <f t="shared" si="0"/>
        <v xml:space="preserve"> </v>
      </c>
    </row>
    <row r="36" spans="1:9">
      <c r="B36" s="341" t="s">
        <v>331</v>
      </c>
      <c r="C36" s="316" t="s">
        <v>383</v>
      </c>
      <c r="D36" s="390">
        <v>1</v>
      </c>
      <c r="E36" s="333"/>
      <c r="F36" s="318" t="str">
        <f t="shared" si="0"/>
        <v xml:space="preserve"> </v>
      </c>
    </row>
    <row r="37" spans="1:9">
      <c r="B37" s="341" t="s">
        <v>330</v>
      </c>
      <c r="C37" s="316" t="s">
        <v>383</v>
      </c>
      <c r="D37" s="393">
        <v>1</v>
      </c>
      <c r="E37" s="333"/>
      <c r="F37" s="318" t="str">
        <f t="shared" si="0"/>
        <v xml:space="preserve"> </v>
      </c>
    </row>
    <row r="38" spans="1:9">
      <c r="B38" s="341" t="s">
        <v>329</v>
      </c>
      <c r="C38" s="316" t="s">
        <v>383</v>
      </c>
      <c r="D38" s="393">
        <v>13</v>
      </c>
      <c r="E38" s="333"/>
      <c r="F38" s="318" t="str">
        <f t="shared" si="0"/>
        <v xml:space="preserve"> </v>
      </c>
    </row>
    <row r="39" spans="1:9">
      <c r="B39" s="341" t="s">
        <v>328</v>
      </c>
      <c r="C39" s="316" t="s">
        <v>383</v>
      </c>
      <c r="D39" s="390">
        <v>1</v>
      </c>
      <c r="E39" s="333"/>
      <c r="F39" s="318" t="str">
        <f t="shared" si="0"/>
        <v xml:space="preserve"> </v>
      </c>
    </row>
    <row r="40" spans="1:9">
      <c r="B40" s="341" t="s">
        <v>327</v>
      </c>
      <c r="E40" s="333"/>
      <c r="F40" s="318"/>
    </row>
    <row r="41" spans="1:9">
      <c r="B41" s="313" t="s">
        <v>326</v>
      </c>
      <c r="C41" s="316" t="s">
        <v>383</v>
      </c>
      <c r="D41" s="390">
        <v>1</v>
      </c>
      <c r="E41" s="333"/>
      <c r="F41" s="318" t="str">
        <f>IF(D41*E41=0," ",D41*E41)</f>
        <v xml:space="preserve"> </v>
      </c>
    </row>
    <row r="42" spans="1:9">
      <c r="B42" s="341" t="s">
        <v>325</v>
      </c>
      <c r="C42" s="316" t="s">
        <v>383</v>
      </c>
      <c r="D42" s="390">
        <v>13</v>
      </c>
      <c r="E42" s="333"/>
      <c r="F42" s="318" t="str">
        <f>IF(D42*E42=0," ",D42*E42)</f>
        <v xml:space="preserve"> </v>
      </c>
      <c r="G42" s="339"/>
    </row>
    <row r="43" spans="1:9">
      <c r="B43" s="341" t="s">
        <v>324</v>
      </c>
      <c r="C43" s="316" t="s">
        <v>481</v>
      </c>
      <c r="D43" s="390">
        <v>1</v>
      </c>
      <c r="E43" s="333"/>
      <c r="F43" s="318" t="str">
        <f>IF(D43*E43=0," ",D43*E43)</f>
        <v xml:space="preserve"> </v>
      </c>
      <c r="G43" s="339"/>
    </row>
    <row r="44" spans="1:9">
      <c r="E44" s="333"/>
      <c r="F44" s="318"/>
    </row>
    <row r="45" spans="1:9">
      <c r="A45" s="317">
        <v>5</v>
      </c>
      <c r="B45" s="444" t="s">
        <v>323</v>
      </c>
      <c r="C45" s="445" t="s">
        <v>503</v>
      </c>
      <c r="D45" s="393">
        <v>31</v>
      </c>
      <c r="E45" s="443"/>
      <c r="F45" s="442" t="str">
        <f>IF(D45*E45=0," ",D45*E45)</f>
        <v xml:space="preserve"> </v>
      </c>
      <c r="G45" s="427"/>
      <c r="H45" s="427"/>
    </row>
    <row r="46" spans="1:9">
      <c r="B46" s="427" t="s">
        <v>322</v>
      </c>
      <c r="C46" s="445"/>
      <c r="E46" s="443"/>
      <c r="F46" s="442"/>
      <c r="G46" s="441"/>
      <c r="H46" s="441"/>
      <c r="I46" s="440"/>
    </row>
    <row r="47" spans="1:9">
      <c r="B47" s="334" t="s">
        <v>321</v>
      </c>
      <c r="C47" s="445"/>
      <c r="E47" s="443"/>
      <c r="F47" s="442"/>
      <c r="G47" s="441"/>
      <c r="H47" s="441"/>
      <c r="I47" s="440"/>
    </row>
    <row r="48" spans="1:9">
      <c r="B48" s="313" t="s">
        <v>320</v>
      </c>
      <c r="E48" s="333"/>
      <c r="F48" s="318"/>
    </row>
    <row r="49" spans="1:9">
      <c r="E49" s="333"/>
      <c r="F49" s="318"/>
    </row>
    <row r="50" spans="1:9">
      <c r="A50" s="317">
        <v>6</v>
      </c>
      <c r="B50" s="313" t="s">
        <v>319</v>
      </c>
      <c r="E50" s="333"/>
      <c r="F50" s="318"/>
    </row>
    <row r="51" spans="1:9">
      <c r="B51" s="313" t="s">
        <v>318</v>
      </c>
      <c r="E51" s="333"/>
      <c r="F51" s="318"/>
    </row>
    <row r="52" spans="1:9">
      <c r="B52" s="313" t="s">
        <v>317</v>
      </c>
      <c r="E52" s="333"/>
      <c r="F52" s="318"/>
    </row>
    <row r="53" spans="1:9">
      <c r="B53" s="313" t="s">
        <v>316</v>
      </c>
      <c r="E53" s="333"/>
      <c r="F53" s="318"/>
    </row>
    <row r="54" spans="1:9">
      <c r="B54" s="341" t="s">
        <v>315</v>
      </c>
      <c r="C54" s="445" t="s">
        <v>503</v>
      </c>
      <c r="D54" s="393">
        <v>28</v>
      </c>
      <c r="E54" s="443"/>
      <c r="F54" s="442" t="str">
        <f>IF(D54*E54=0," ",D54*E54)</f>
        <v xml:space="preserve"> </v>
      </c>
      <c r="G54" s="427"/>
      <c r="H54" s="427"/>
    </row>
    <row r="55" spans="1:9">
      <c r="B55" s="341"/>
      <c r="E55" s="333"/>
      <c r="F55" s="318"/>
      <c r="G55" s="339"/>
    </row>
    <row r="56" spans="1:9">
      <c r="B56" s="341"/>
      <c r="E56" s="333"/>
      <c r="F56" s="318"/>
      <c r="G56" s="339"/>
    </row>
    <row r="57" spans="1:9">
      <c r="A57" s="317">
        <v>7</v>
      </c>
      <c r="B57" s="444" t="s">
        <v>314</v>
      </c>
      <c r="C57" s="445" t="s">
        <v>503</v>
      </c>
      <c r="D57" s="393">
        <v>240</v>
      </c>
      <c r="E57" s="443"/>
      <c r="F57" s="442" t="str">
        <f>IF(D57*E57=0," ",D57*E57)</f>
        <v xml:space="preserve"> </v>
      </c>
      <c r="G57" s="427"/>
      <c r="H57" s="427"/>
    </row>
    <row r="58" spans="1:9">
      <c r="B58" s="427" t="s">
        <v>313</v>
      </c>
      <c r="C58" s="445"/>
      <c r="E58" s="443"/>
      <c r="F58" s="442"/>
      <c r="G58" s="441"/>
      <c r="H58" s="441"/>
      <c r="I58" s="440"/>
    </row>
    <row r="59" spans="1:9">
      <c r="B59" s="334" t="s">
        <v>312</v>
      </c>
      <c r="C59" s="445"/>
      <c r="E59" s="443"/>
      <c r="F59" s="442"/>
      <c r="G59" s="441"/>
      <c r="H59" s="441"/>
      <c r="I59" s="440"/>
    </row>
    <row r="60" spans="1:9">
      <c r="B60" s="334" t="s">
        <v>311</v>
      </c>
      <c r="C60" s="445"/>
      <c r="E60" s="443"/>
      <c r="F60" s="442"/>
      <c r="G60" s="441"/>
      <c r="H60" s="441"/>
      <c r="I60" s="440"/>
    </row>
    <row r="61" spans="1:9">
      <c r="B61" s="341"/>
      <c r="E61" s="333"/>
      <c r="F61" s="318"/>
      <c r="G61" s="339"/>
    </row>
    <row r="62" spans="1:9">
      <c r="A62" s="317">
        <v>8</v>
      </c>
      <c r="B62" s="427" t="s">
        <v>310</v>
      </c>
      <c r="C62" s="427"/>
      <c r="E62" s="443"/>
      <c r="F62" s="442"/>
      <c r="G62" s="426"/>
      <c r="H62" s="427"/>
      <c r="I62" s="427"/>
    </row>
    <row r="63" spans="1:9">
      <c r="B63" s="448" t="s">
        <v>309</v>
      </c>
      <c r="C63" s="426" t="s">
        <v>383</v>
      </c>
      <c r="D63" s="390">
        <v>12</v>
      </c>
      <c r="E63" s="333"/>
      <c r="F63" s="318" t="str">
        <f>IF(D63*E63=0," ",D63*E63)</f>
        <v xml:space="preserve"> </v>
      </c>
    </row>
    <row r="64" spans="1:9">
      <c r="B64" s="341"/>
      <c r="E64" s="333"/>
      <c r="F64" s="318"/>
      <c r="G64" s="339"/>
    </row>
    <row r="65" spans="1:7">
      <c r="A65" s="317">
        <v>9</v>
      </c>
      <c r="B65" s="334" t="s">
        <v>308</v>
      </c>
      <c r="C65" s="426" t="s">
        <v>383</v>
      </c>
      <c r="D65" s="390">
        <v>1</v>
      </c>
      <c r="E65" s="333"/>
      <c r="F65" s="318" t="str">
        <f>IF(D65*E65=0," ",D65*E65)</f>
        <v xml:space="preserve"> </v>
      </c>
    </row>
    <row r="66" spans="1:7">
      <c r="B66" s="334" t="s">
        <v>307</v>
      </c>
      <c r="C66" s="426"/>
      <c r="E66" s="333"/>
      <c r="F66" s="318"/>
    </row>
    <row r="67" spans="1:7">
      <c r="B67" s="313" t="s">
        <v>306</v>
      </c>
      <c r="E67" s="333"/>
      <c r="F67" s="318"/>
    </row>
    <row r="68" spans="1:7">
      <c r="B68" s="313" t="s">
        <v>305</v>
      </c>
      <c r="E68" s="333"/>
      <c r="F68" s="318"/>
    </row>
    <row r="69" spans="1:7">
      <c r="B69" s="313" t="s">
        <v>304</v>
      </c>
      <c r="E69" s="333"/>
      <c r="F69" s="318"/>
    </row>
    <row r="70" spans="1:7">
      <c r="B70" s="313" t="s">
        <v>303</v>
      </c>
      <c r="E70" s="333"/>
      <c r="F70" s="318"/>
    </row>
    <row r="71" spans="1:7">
      <c r="B71" s="313" t="s">
        <v>302</v>
      </c>
      <c r="E71" s="333"/>
      <c r="F71" s="318"/>
    </row>
    <row r="72" spans="1:7">
      <c r="B72" s="313" t="s">
        <v>301</v>
      </c>
      <c r="E72" s="333"/>
      <c r="F72" s="318"/>
    </row>
    <row r="73" spans="1:7">
      <c r="B73" s="313" t="s">
        <v>300</v>
      </c>
      <c r="E73" s="333"/>
      <c r="F73" s="318"/>
    </row>
    <row r="74" spans="1:7">
      <c r="B74" s="341"/>
      <c r="E74" s="333"/>
      <c r="F74" s="318"/>
      <c r="G74" s="339"/>
    </row>
    <row r="75" spans="1:7">
      <c r="A75" s="317">
        <v>10</v>
      </c>
      <c r="B75" s="339" t="s">
        <v>299</v>
      </c>
      <c r="E75" s="333"/>
      <c r="F75" s="318"/>
    </row>
    <row r="76" spans="1:7">
      <c r="B76" s="342" t="s">
        <v>298</v>
      </c>
      <c r="C76" s="316" t="s">
        <v>383</v>
      </c>
      <c r="D76" s="390">
        <v>1</v>
      </c>
      <c r="E76" s="333"/>
      <c r="F76" s="318" t="str">
        <f>IF(D76*E76=0," ",D76*E76)</f>
        <v xml:space="preserve"> </v>
      </c>
    </row>
    <row r="77" spans="1:7">
      <c r="B77" s="342" t="s">
        <v>297</v>
      </c>
      <c r="C77" s="316" t="s">
        <v>503</v>
      </c>
      <c r="D77" s="390">
        <v>50</v>
      </c>
      <c r="E77" s="333"/>
      <c r="F77" s="318" t="str">
        <f>IF(D77*E77=0," ",D77*E77)</f>
        <v xml:space="preserve"> </v>
      </c>
    </row>
    <row r="78" spans="1:7">
      <c r="B78" s="342" t="s">
        <v>296</v>
      </c>
      <c r="C78" s="316" t="s">
        <v>503</v>
      </c>
      <c r="D78" s="390">
        <v>48</v>
      </c>
      <c r="E78" s="333"/>
      <c r="F78" s="318" t="str">
        <f>IF(D78*E78=0," ",D78*E78)</f>
        <v xml:space="preserve"> </v>
      </c>
    </row>
    <row r="79" spans="1:7">
      <c r="B79" s="342"/>
      <c r="E79" s="333"/>
      <c r="F79" s="318"/>
    </row>
    <row r="80" spans="1:7">
      <c r="A80" s="317">
        <v>11</v>
      </c>
      <c r="B80" s="345" t="s">
        <v>295</v>
      </c>
      <c r="E80" s="333"/>
      <c r="F80" s="318"/>
    </row>
    <row r="81" spans="1:9">
      <c r="B81" s="345" t="s">
        <v>294</v>
      </c>
      <c r="E81" s="333"/>
      <c r="F81" s="318"/>
    </row>
    <row r="82" spans="1:9">
      <c r="B82" s="449" t="s">
        <v>293</v>
      </c>
      <c r="C82" s="316" t="s">
        <v>383</v>
      </c>
      <c r="D82" s="390">
        <v>1</v>
      </c>
      <c r="E82" s="333"/>
      <c r="F82" s="318" t="str">
        <f t="shared" ref="F82:F87" si="1">IF(D82*E82=0," ",D82*E82)</f>
        <v xml:space="preserve"> </v>
      </c>
      <c r="G82" s="424"/>
    </row>
    <row r="83" spans="1:9">
      <c r="B83" s="451" t="s">
        <v>292</v>
      </c>
      <c r="C83" s="450" t="s">
        <v>383</v>
      </c>
      <c r="D83" s="390">
        <v>1</v>
      </c>
      <c r="E83" s="333"/>
      <c r="F83" s="318" t="str">
        <f t="shared" si="1"/>
        <v xml:space="preserve"> </v>
      </c>
      <c r="G83" s="424"/>
    </row>
    <row r="84" spans="1:9">
      <c r="B84" s="449" t="s">
        <v>291</v>
      </c>
      <c r="C84" s="316" t="s">
        <v>383</v>
      </c>
      <c r="D84" s="390">
        <v>4</v>
      </c>
      <c r="E84" s="333"/>
      <c r="F84" s="318" t="str">
        <f t="shared" si="1"/>
        <v xml:space="preserve"> </v>
      </c>
      <c r="G84" s="424"/>
    </row>
    <row r="85" spans="1:9">
      <c r="B85" s="449" t="s">
        <v>290</v>
      </c>
      <c r="C85" s="316" t="s">
        <v>383</v>
      </c>
      <c r="D85" s="390">
        <v>1</v>
      </c>
      <c r="E85" s="333"/>
      <c r="F85" s="318" t="str">
        <f t="shared" si="1"/>
        <v xml:space="preserve"> </v>
      </c>
      <c r="G85" s="424"/>
    </row>
    <row r="86" spans="1:9">
      <c r="B86" s="449" t="s">
        <v>289</v>
      </c>
      <c r="C86" s="316" t="s">
        <v>383</v>
      </c>
      <c r="D86" s="390">
        <v>1</v>
      </c>
      <c r="E86" s="333"/>
      <c r="F86" s="318" t="str">
        <f t="shared" si="1"/>
        <v xml:space="preserve"> </v>
      </c>
      <c r="G86" s="424"/>
    </row>
    <row r="87" spans="1:9">
      <c r="B87" s="449" t="s">
        <v>288</v>
      </c>
      <c r="C87" s="316" t="s">
        <v>383</v>
      </c>
      <c r="D87" s="390">
        <v>1</v>
      </c>
      <c r="E87" s="333"/>
      <c r="F87" s="318" t="str">
        <f t="shared" si="1"/>
        <v xml:space="preserve"> </v>
      </c>
      <c r="G87" s="424"/>
    </row>
    <row r="88" spans="1:9">
      <c r="B88" s="345" t="s">
        <v>287</v>
      </c>
      <c r="E88" s="333"/>
      <c r="F88" s="318"/>
      <c r="H88" s="424"/>
      <c r="I88" s="424"/>
    </row>
    <row r="89" spans="1:9">
      <c r="B89" s="345"/>
      <c r="E89" s="333"/>
      <c r="F89" s="318"/>
      <c r="H89" s="424"/>
      <c r="I89" s="424"/>
    </row>
    <row r="90" spans="1:9">
      <c r="A90" s="317">
        <v>12</v>
      </c>
      <c r="B90" s="427" t="s">
        <v>286</v>
      </c>
      <c r="C90" s="426" t="s">
        <v>383</v>
      </c>
      <c r="D90" s="390">
        <v>1</v>
      </c>
      <c r="E90" s="333"/>
      <c r="F90" s="318" t="str">
        <f>IF(D90*E90=0," ",D90*E90)</f>
        <v xml:space="preserve"> </v>
      </c>
    </row>
    <row r="91" spans="1:9">
      <c r="B91" s="427" t="s">
        <v>285</v>
      </c>
      <c r="C91" s="426"/>
      <c r="E91" s="386"/>
      <c r="F91" s="438"/>
      <c r="G91" s="386"/>
      <c r="H91" s="428"/>
      <c r="I91" s="428"/>
    </row>
    <row r="92" spans="1:9">
      <c r="B92" s="448" t="s">
        <v>284</v>
      </c>
      <c r="C92" s="426"/>
      <c r="E92" s="333"/>
      <c r="F92" s="318"/>
    </row>
    <row r="93" spans="1:9">
      <c r="B93" s="448" t="s">
        <v>283</v>
      </c>
      <c r="C93" s="426"/>
      <c r="E93" s="333"/>
      <c r="F93" s="318"/>
    </row>
    <row r="94" spans="1:9">
      <c r="B94" s="448" t="s">
        <v>282</v>
      </c>
      <c r="C94" s="426"/>
      <c r="E94" s="333"/>
      <c r="F94" s="318"/>
    </row>
    <row r="95" spans="1:9">
      <c r="B95" s="448" t="s">
        <v>281</v>
      </c>
      <c r="C95" s="439"/>
      <c r="F95" s="438"/>
      <c r="G95" s="339"/>
      <c r="H95" s="439"/>
      <c r="I95" s="439"/>
    </row>
    <row r="96" spans="1:9">
      <c r="B96" s="427" t="s">
        <v>280</v>
      </c>
      <c r="C96" s="447"/>
      <c r="D96" s="456"/>
      <c r="E96" s="330"/>
      <c r="F96" s="438"/>
      <c r="G96" s="330"/>
      <c r="H96" s="439"/>
      <c r="I96" s="439"/>
    </row>
    <row r="97" spans="1:9">
      <c r="B97" s="342"/>
      <c r="E97" s="333"/>
      <c r="F97" s="318"/>
      <c r="G97" s="339"/>
    </row>
    <row r="98" spans="1:9">
      <c r="A98" s="317">
        <v>13</v>
      </c>
      <c r="B98" s="427" t="s">
        <v>279</v>
      </c>
      <c r="C98" s="372" t="s">
        <v>481</v>
      </c>
      <c r="D98" s="393">
        <v>1</v>
      </c>
      <c r="E98" s="386"/>
      <c r="F98" s="438" t="str">
        <f>IF(D98*E98=0," ",D98*E98)</f>
        <v xml:space="preserve"> </v>
      </c>
      <c r="G98" s="428"/>
      <c r="H98" s="428"/>
    </row>
    <row r="99" spans="1:9">
      <c r="B99" s="334"/>
      <c r="C99" s="445"/>
      <c r="D99" s="458"/>
      <c r="E99" s="443"/>
      <c r="F99" s="442"/>
      <c r="G99" s="441"/>
      <c r="H99" s="441"/>
      <c r="I99" s="440"/>
    </row>
    <row r="100" spans="1:9">
      <c r="A100" s="313"/>
      <c r="B100" s="361"/>
      <c r="C100" s="439"/>
      <c r="E100" s="386"/>
      <c r="F100" s="438"/>
      <c r="G100" s="437"/>
      <c r="H100" s="437"/>
      <c r="I100" s="428"/>
    </row>
    <row r="101" spans="1:9">
      <c r="F101" s="318"/>
    </row>
    <row r="102" spans="1:9" ht="13.5">
      <c r="B102" s="332" t="s">
        <v>278</v>
      </c>
      <c r="C102" s="331"/>
      <c r="D102" s="405"/>
      <c r="E102" s="330"/>
      <c r="F102" s="436">
        <f>SUM(F3:F101)</f>
        <v>0</v>
      </c>
    </row>
    <row r="103" spans="1:9">
      <c r="F103" s="318"/>
    </row>
    <row r="104" spans="1:9">
      <c r="F104" s="318"/>
    </row>
    <row r="105" spans="1:9">
      <c r="F105" s="318"/>
    </row>
    <row r="106" spans="1:9">
      <c r="F106" s="318"/>
    </row>
    <row r="107" spans="1:9">
      <c r="F107" s="318"/>
    </row>
    <row r="108" spans="1:9">
      <c r="F108" s="318"/>
    </row>
    <row r="109" spans="1:9">
      <c r="F109" s="318"/>
    </row>
    <row r="110" spans="1:9">
      <c r="F110" s="318"/>
    </row>
    <row r="111" spans="1:9">
      <c r="F111" s="318"/>
    </row>
    <row r="112" spans="1:9" ht="13.5" thickBot="1">
      <c r="A112" s="328"/>
      <c r="B112" s="326"/>
      <c r="C112" s="327"/>
      <c r="D112" s="391"/>
      <c r="E112" s="325"/>
      <c r="F112" s="324"/>
    </row>
    <row r="113" spans="1:6" ht="13.5" thickTop="1">
      <c r="A113" s="323"/>
      <c r="B113" s="321"/>
      <c r="C113" s="322"/>
      <c r="D113" s="403"/>
      <c r="E113" s="320"/>
      <c r="F113" s="319"/>
    </row>
    <row r="114" spans="1:6">
      <c r="F114" s="318"/>
    </row>
    <row r="115" spans="1:6">
      <c r="F115" s="318"/>
    </row>
    <row r="116" spans="1:6">
      <c r="F116" s="318"/>
    </row>
    <row r="117" spans="1:6">
      <c r="F117" s="318"/>
    </row>
    <row r="118" spans="1:6">
      <c r="F118" s="318"/>
    </row>
    <row r="119" spans="1:6">
      <c r="F119" s="318"/>
    </row>
    <row r="135" spans="1:6" ht="13.5" thickBot="1">
      <c r="A135" s="328"/>
      <c r="B135" s="326"/>
      <c r="C135" s="327"/>
      <c r="D135" s="391"/>
      <c r="E135" s="325"/>
      <c r="F135" s="430"/>
    </row>
    <row r="136" spans="1:6" ht="13.5" thickTop="1">
      <c r="A136" s="323"/>
      <c r="B136" s="321"/>
      <c r="C136" s="322"/>
      <c r="D136" s="403"/>
      <c r="E136" s="320"/>
      <c r="F136" s="431"/>
    </row>
    <row r="141" spans="1:6" ht="13.5" thickBot="1">
      <c r="A141" s="328"/>
      <c r="B141" s="326"/>
      <c r="C141" s="327"/>
      <c r="D141" s="391"/>
      <c r="E141" s="325"/>
      <c r="F141" s="430"/>
    </row>
    <row r="142" spans="1:6" ht="13.5" thickTop="1">
      <c r="A142" s="323"/>
      <c r="B142" s="321"/>
      <c r="C142" s="322"/>
      <c r="D142" s="403"/>
      <c r="E142" s="320"/>
      <c r="F142" s="431"/>
    </row>
  </sheetData>
  <mergeCells count="3">
    <mergeCell ref="A1:F1"/>
    <mergeCell ref="G1:G2"/>
    <mergeCell ref="H1:H2"/>
  </mergeCells>
  <phoneticPr fontId="62" type="noConversion"/>
  <printOptions horizontalCentered="1" verticalCentered="1"/>
  <pageMargins left="0.98425196850393704" right="0.39370078740157483" top="1.2598425196850394" bottom="0.78740157480314965" header="0.19685039370078741" footer="0.39370078740157483"/>
  <pageSetup paperSize="32767" orientation="portrait" r:id="rId1"/>
  <headerFooter>
    <oddHeader>&amp;C&amp;"Times New Roman,Uobičajeno"ŠKOLSKA ZGRADA PODRUČNE
ŠKOLE U LETOVANIĆU
&amp;12TROŠKOVNIK
Br.projekta: E-114/22&amp;R&amp;"Times New Roman,Uobičajeno"List:    &amp;P
Listova:  &amp;N
Mjesto i datum:
Sisak, ožujak, 2022.</oddHead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showGridLines="0" view="pageBreakPreview" zoomScaleSheetLayoutView="100" workbookViewId="0">
      <selection activeCell="E2" sqref="E2"/>
    </sheetView>
  </sheetViews>
  <sheetFormatPr defaultColWidth="9.140625" defaultRowHeight="15"/>
  <cols>
    <col min="1" max="1" width="5.7109375" style="279" customWidth="1"/>
    <col min="2" max="2" width="49.7109375" style="278" customWidth="1"/>
    <col min="3" max="3" width="8.7109375" style="289" customWidth="1"/>
    <col min="4" max="4" width="5.7109375" style="402" customWidth="1"/>
    <col min="5" max="5" width="7.7109375" style="296" customWidth="1"/>
    <col min="6" max="6" width="9.7109375" style="287" customWidth="1"/>
    <col min="12" max="12" width="10" bestFit="1" customWidth="1"/>
  </cols>
  <sheetData>
    <row r="1" spans="1:9" s="408" customFormat="1" ht="20.100000000000001" customHeight="1" thickTop="1">
      <c r="A1" s="526" t="s">
        <v>229</v>
      </c>
      <c r="B1" s="526"/>
      <c r="C1" s="526"/>
      <c r="D1" s="526"/>
      <c r="E1" s="526"/>
      <c r="F1" s="526"/>
      <c r="G1" s="527"/>
      <c r="H1" s="527"/>
      <c r="I1" s="527"/>
    </row>
    <row r="2" spans="1:9" ht="57" customHeight="1">
      <c r="A2" s="285"/>
      <c r="B2" s="285"/>
      <c r="C2" s="309" t="s">
        <v>389</v>
      </c>
      <c r="D2" s="389" t="s">
        <v>391</v>
      </c>
      <c r="E2" s="311" t="s">
        <v>555</v>
      </c>
      <c r="F2" s="407" t="s">
        <v>390</v>
      </c>
      <c r="G2" s="527"/>
      <c r="H2" s="527"/>
      <c r="I2" s="527"/>
    </row>
    <row r="3" spans="1:9">
      <c r="A3" s="279">
        <v>1</v>
      </c>
      <c r="B3" s="409" t="s">
        <v>230</v>
      </c>
    </row>
    <row r="4" spans="1:9">
      <c r="B4" s="409" t="s">
        <v>231</v>
      </c>
    </row>
    <row r="5" spans="1:9">
      <c r="B5" s="338" t="s">
        <v>232</v>
      </c>
      <c r="C5" s="286" t="s">
        <v>503</v>
      </c>
      <c r="D5" s="402">
        <v>90</v>
      </c>
      <c r="E5" s="336"/>
      <c r="F5" s="335" t="str">
        <f t="shared" ref="F5:F14" si="0">IF(D5*E5=0," ",D5*E5)</f>
        <v xml:space="preserve"> </v>
      </c>
      <c r="I5" s="278"/>
    </row>
    <row r="6" spans="1:9">
      <c r="B6" s="338" t="s">
        <v>233</v>
      </c>
      <c r="C6" s="286" t="s">
        <v>383</v>
      </c>
      <c r="D6" s="402">
        <v>25</v>
      </c>
      <c r="E6" s="336"/>
      <c r="F6" s="335" t="str">
        <f t="shared" si="0"/>
        <v xml:space="preserve"> </v>
      </c>
      <c r="I6" s="278"/>
    </row>
    <row r="7" spans="1:9">
      <c r="B7" s="338" t="s">
        <v>234</v>
      </c>
      <c r="C7" s="286" t="s">
        <v>383</v>
      </c>
      <c r="D7" s="402">
        <v>60</v>
      </c>
      <c r="E7" s="336"/>
      <c r="F7" s="335" t="str">
        <f t="shared" si="0"/>
        <v xml:space="preserve"> </v>
      </c>
      <c r="I7" s="278"/>
    </row>
    <row r="8" spans="1:9">
      <c r="B8" s="338" t="s">
        <v>235</v>
      </c>
      <c r="C8" s="286" t="s">
        <v>383</v>
      </c>
      <c r="D8" s="402">
        <v>4</v>
      </c>
      <c r="E8" s="336"/>
      <c r="F8" s="335" t="str">
        <f t="shared" si="0"/>
        <v xml:space="preserve"> </v>
      </c>
      <c r="I8" s="278"/>
    </row>
    <row r="9" spans="1:9">
      <c r="B9" s="338" t="s">
        <v>236</v>
      </c>
      <c r="C9" s="286" t="s">
        <v>383</v>
      </c>
      <c r="D9" s="402">
        <v>4</v>
      </c>
      <c r="E9" s="336"/>
      <c r="F9" s="335" t="str">
        <f t="shared" si="0"/>
        <v xml:space="preserve"> </v>
      </c>
      <c r="I9" s="278"/>
    </row>
    <row r="10" spans="1:9">
      <c r="B10" s="338" t="s">
        <v>237</v>
      </c>
      <c r="C10" s="286" t="s">
        <v>383</v>
      </c>
      <c r="D10" s="402">
        <v>12</v>
      </c>
      <c r="E10" s="336"/>
      <c r="F10" s="335" t="str">
        <f t="shared" si="0"/>
        <v xml:space="preserve"> </v>
      </c>
      <c r="I10" s="278"/>
    </row>
    <row r="11" spans="1:9">
      <c r="B11" s="292" t="s">
        <v>238</v>
      </c>
      <c r="C11" s="286" t="s">
        <v>383</v>
      </c>
      <c r="D11" s="402">
        <v>4</v>
      </c>
      <c r="E11" s="336"/>
      <c r="F11" s="335" t="str">
        <f t="shared" si="0"/>
        <v xml:space="preserve"> </v>
      </c>
      <c r="I11" s="278"/>
    </row>
    <row r="12" spans="1:9">
      <c r="B12" s="338" t="s">
        <v>239</v>
      </c>
      <c r="C12" s="286" t="s">
        <v>383</v>
      </c>
      <c r="D12" s="402">
        <v>8</v>
      </c>
      <c r="E12" s="336"/>
      <c r="F12" s="335" t="str">
        <f t="shared" si="0"/>
        <v xml:space="preserve"> </v>
      </c>
      <c r="I12" s="278"/>
    </row>
    <row r="13" spans="1:9">
      <c r="B13" s="338" t="s">
        <v>240</v>
      </c>
      <c r="C13" s="286" t="s">
        <v>383</v>
      </c>
      <c r="D13" s="402">
        <v>4</v>
      </c>
      <c r="E13" s="336"/>
      <c r="F13" s="335" t="str">
        <f t="shared" si="0"/>
        <v xml:space="preserve"> </v>
      </c>
      <c r="I13" s="278"/>
    </row>
    <row r="14" spans="1:9">
      <c r="B14" s="338" t="s">
        <v>241</v>
      </c>
      <c r="C14" s="286" t="s">
        <v>383</v>
      </c>
      <c r="D14" s="402">
        <v>1</v>
      </c>
      <c r="E14" s="336"/>
      <c r="F14" s="335" t="str">
        <f t="shared" si="0"/>
        <v xml:space="preserve"> </v>
      </c>
      <c r="I14" s="278"/>
    </row>
    <row r="15" spans="1:9">
      <c r="B15" s="338" t="s">
        <v>242</v>
      </c>
      <c r="C15" s="286"/>
      <c r="E15" s="336"/>
      <c r="F15" s="335"/>
      <c r="I15" s="278"/>
    </row>
    <row r="16" spans="1:9">
      <c r="B16" s="410" t="s">
        <v>243</v>
      </c>
      <c r="E16" s="336"/>
      <c r="F16" s="335"/>
    </row>
    <row r="17" spans="1:9">
      <c r="B17" s="409" t="s">
        <v>244</v>
      </c>
      <c r="E17" s="336"/>
      <c r="F17" s="335"/>
    </row>
    <row r="18" spans="1:9">
      <c r="B18" s="409"/>
      <c r="E18" s="336"/>
      <c r="F18" s="335"/>
    </row>
    <row r="19" spans="1:9">
      <c r="A19" s="279">
        <v>2</v>
      </c>
      <c r="B19" s="409" t="s">
        <v>245</v>
      </c>
      <c r="E19" s="336"/>
      <c r="F19" s="335"/>
    </row>
    <row r="20" spans="1:9">
      <c r="B20" s="409" t="s">
        <v>246</v>
      </c>
      <c r="E20" s="336"/>
      <c r="F20" s="335"/>
    </row>
    <row r="21" spans="1:9">
      <c r="B21" s="338" t="s">
        <v>247</v>
      </c>
      <c r="C21" s="286" t="s">
        <v>503</v>
      </c>
      <c r="D21" s="402">
        <v>40</v>
      </c>
      <c r="E21" s="336"/>
      <c r="F21" s="335" t="str">
        <f>IF(D21*E21=0," ",D21*E21)</f>
        <v xml:space="preserve"> </v>
      </c>
      <c r="I21" s="278"/>
    </row>
    <row r="22" spans="1:9">
      <c r="B22" s="338" t="s">
        <v>88</v>
      </c>
      <c r="C22" s="286" t="s">
        <v>383</v>
      </c>
      <c r="D22" s="402">
        <v>5</v>
      </c>
      <c r="E22" s="336"/>
      <c r="F22" s="335" t="str">
        <f>IF(D22*E22=0," ",D22*E22)</f>
        <v xml:space="preserve"> </v>
      </c>
      <c r="I22" s="278"/>
    </row>
    <row r="23" spans="1:9">
      <c r="B23"/>
      <c r="C23"/>
      <c r="D23" s="417"/>
      <c r="E23" s="336"/>
      <c r="F23" s="335"/>
    </row>
    <row r="24" spans="1:9">
      <c r="A24" s="279">
        <v>3</v>
      </c>
      <c r="B24" s="288" t="s">
        <v>248</v>
      </c>
      <c r="E24" s="336"/>
      <c r="F24" s="335"/>
      <c r="G24" s="278"/>
      <c r="H24" s="278"/>
      <c r="I24" s="278"/>
    </row>
    <row r="25" spans="1:9">
      <c r="B25" s="288" t="s">
        <v>249</v>
      </c>
      <c r="E25" s="336"/>
      <c r="F25" s="335"/>
      <c r="G25" s="278"/>
      <c r="H25" s="278"/>
      <c r="I25" s="278"/>
    </row>
    <row r="26" spans="1:9">
      <c r="B26" s="288" t="s">
        <v>250</v>
      </c>
      <c r="E26" s="336"/>
      <c r="F26" s="335"/>
      <c r="G26" s="278"/>
      <c r="H26" s="278"/>
      <c r="I26" s="278"/>
    </row>
    <row r="27" spans="1:9">
      <c r="B27" s="288" t="s">
        <v>251</v>
      </c>
      <c r="E27" s="336"/>
      <c r="F27" s="335"/>
      <c r="G27" s="278"/>
      <c r="H27" s="278"/>
      <c r="I27" s="278"/>
    </row>
    <row r="28" spans="1:9">
      <c r="B28" s="288" t="s">
        <v>252</v>
      </c>
      <c r="E28" s="336"/>
      <c r="F28" s="335"/>
      <c r="G28" s="278"/>
      <c r="H28" s="278"/>
      <c r="I28" s="278"/>
    </row>
    <row r="29" spans="1:9">
      <c r="B29" s="288" t="s">
        <v>253</v>
      </c>
      <c r="E29" s="336"/>
      <c r="F29" s="335"/>
      <c r="G29" s="278"/>
      <c r="H29" s="278"/>
      <c r="I29" s="278"/>
    </row>
    <row r="30" spans="1:9">
      <c r="B30" s="288" t="s">
        <v>254</v>
      </c>
      <c r="C30" s="289" t="s">
        <v>503</v>
      </c>
      <c r="D30" s="418">
        <v>20</v>
      </c>
      <c r="E30" s="336"/>
      <c r="F30" s="335" t="str">
        <f>IF(D30*E30=0," ",D30*E30)</f>
        <v xml:space="preserve"> </v>
      </c>
      <c r="G30" s="278"/>
      <c r="H30" s="278"/>
      <c r="I30" s="278"/>
    </row>
    <row r="31" spans="1:9">
      <c r="B31" s="288"/>
      <c r="D31" s="418"/>
      <c r="E31" s="336"/>
      <c r="F31" s="335"/>
      <c r="G31" s="278"/>
      <c r="H31" s="278"/>
      <c r="I31" s="278"/>
    </row>
    <row r="32" spans="1:9">
      <c r="B32" s="288"/>
      <c r="D32" s="418"/>
      <c r="E32" s="336"/>
      <c r="F32" s="335"/>
      <c r="G32" s="278"/>
      <c r="H32" s="278"/>
      <c r="I32" s="278"/>
    </row>
    <row r="33" spans="1:6">
      <c r="B33"/>
      <c r="C33"/>
      <c r="D33" s="417"/>
      <c r="E33" s="336"/>
      <c r="F33" s="335"/>
    </row>
    <row r="34" spans="1:6">
      <c r="B34" s="293" t="s">
        <v>255</v>
      </c>
      <c r="E34" s="336"/>
      <c r="F34" s="411">
        <f>SUM(F5:F30)</f>
        <v>0</v>
      </c>
    </row>
    <row r="45" spans="1:6" ht="15.75" thickBot="1">
      <c r="A45" s="297"/>
      <c r="B45" s="298"/>
      <c r="C45" s="299"/>
      <c r="D45" s="419"/>
      <c r="E45" s="300"/>
      <c r="F45" s="301"/>
    </row>
    <row r="46" spans="1:6" ht="15.75" thickTop="1">
      <c r="A46" s="302"/>
      <c r="B46" s="303"/>
      <c r="C46" s="304"/>
      <c r="D46" s="420"/>
      <c r="E46" s="305"/>
      <c r="F46" s="306"/>
    </row>
    <row r="52" spans="3:9">
      <c r="C52" s="412"/>
      <c r="D52" s="421"/>
      <c r="E52" s="414"/>
      <c r="F52" s="415"/>
      <c r="G52" s="416"/>
      <c r="H52" s="416"/>
      <c r="I52" s="416"/>
    </row>
    <row r="53" spans="3:9">
      <c r="C53" s="412"/>
      <c r="D53" s="421"/>
      <c r="E53" s="414"/>
      <c r="F53" s="415"/>
      <c r="G53" s="416"/>
      <c r="H53" s="416"/>
      <c r="I53" s="413"/>
    </row>
    <row r="55" spans="3:9">
      <c r="I55" s="278"/>
    </row>
  </sheetData>
  <mergeCells count="4">
    <mergeCell ref="A1:F1"/>
    <mergeCell ref="G1:G2"/>
    <mergeCell ref="H1:H2"/>
    <mergeCell ref="I1:I2"/>
  </mergeCells>
  <phoneticPr fontId="62" type="noConversion"/>
  <printOptions horizontalCentered="1" verticalCentered="1"/>
  <pageMargins left="0.98425196850393704" right="0.39370078740157483" top="1.2598425196850394" bottom="0.78740157480314965" header="0.19685039370078741" footer="0.39370078740157483"/>
  <pageSetup paperSize="9" orientation="portrait" r:id="rId1"/>
  <headerFooter>
    <oddHeader>&amp;C&amp;"Times New Roman,Uobičajeno"ŠKOLSKA ZGRADA PODRUČNE
ŠKOLE U LETOVANIĆU
&amp;12TROŠKOVNIK
Br.projekta: E-114/22&amp;R&amp;"Times New Roman,Uobičajeno"List:    &amp;P
Listova:  &amp;N
Mjesto i datum:
Sisak, ožujak, 2022.</oddHead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showGridLines="0" view="pageBreakPreview" zoomScale="115" zoomScaleSheetLayoutView="115" workbookViewId="0">
      <selection activeCell="E2" sqref="E2"/>
    </sheetView>
  </sheetViews>
  <sheetFormatPr defaultColWidth="9.140625" defaultRowHeight="12.75"/>
  <cols>
    <col min="1" max="1" width="5.7109375" style="317" customWidth="1"/>
    <col min="2" max="2" width="49.7109375" style="313" customWidth="1"/>
    <col min="3" max="3" width="8.7109375" style="316" customWidth="1"/>
    <col min="4" max="4" width="5.7109375" style="390" customWidth="1"/>
    <col min="5" max="5" width="7.7109375" style="315" customWidth="1"/>
    <col min="6" max="6" width="9.7109375" style="314" customWidth="1"/>
    <col min="7" max="11" width="9.140625" style="313"/>
    <col min="12" max="12" width="10" style="313" bestFit="1" customWidth="1"/>
    <col min="13" max="16384" width="9.140625" style="313"/>
  </cols>
  <sheetData>
    <row r="1" spans="1:9" s="375" customFormat="1" ht="21" thickTop="1">
      <c r="A1" s="530" t="s">
        <v>256</v>
      </c>
      <c r="B1" s="530"/>
      <c r="C1" s="530"/>
      <c r="D1" s="530"/>
      <c r="E1" s="530"/>
      <c r="F1" s="530"/>
      <c r="G1" s="529"/>
      <c r="H1" s="529"/>
      <c r="I1" s="529"/>
    </row>
    <row r="2" spans="1:9" ht="57.75" customHeight="1">
      <c r="A2" s="376"/>
      <c r="B2" s="376"/>
      <c r="C2" s="309" t="s">
        <v>389</v>
      </c>
      <c r="D2" s="389" t="s">
        <v>391</v>
      </c>
      <c r="E2" s="311" t="s">
        <v>555</v>
      </c>
      <c r="F2" s="407" t="s">
        <v>390</v>
      </c>
      <c r="G2" s="529"/>
      <c r="H2" s="529"/>
      <c r="I2" s="529"/>
    </row>
    <row r="3" spans="1:9">
      <c r="A3" s="317">
        <v>1</v>
      </c>
      <c r="B3" s="313" t="s">
        <v>364</v>
      </c>
      <c r="E3" s="374"/>
    </row>
    <row r="4" spans="1:9">
      <c r="B4" s="313" t="s">
        <v>365</v>
      </c>
      <c r="C4" s="316" t="s">
        <v>481</v>
      </c>
      <c r="D4" s="390">
        <v>1</v>
      </c>
      <c r="E4" s="374"/>
      <c r="F4" s="335" t="str">
        <f>IF(D4*E4=0," ",D4*E4)</f>
        <v xml:space="preserve"> </v>
      </c>
    </row>
    <row r="5" spans="1:9">
      <c r="B5" s="334" t="s">
        <v>366</v>
      </c>
      <c r="E5" s="374"/>
    </row>
    <row r="6" spans="1:9">
      <c r="B6" s="334"/>
      <c r="E6" s="374"/>
    </row>
    <row r="7" spans="1:9">
      <c r="A7" s="317">
        <v>2</v>
      </c>
      <c r="B7" s="313" t="s">
        <v>257</v>
      </c>
      <c r="C7" s="316" t="s">
        <v>481</v>
      </c>
      <c r="D7" s="390">
        <v>1</v>
      </c>
      <c r="E7" s="374"/>
      <c r="F7" s="335" t="str">
        <f>IF(D7*E7=0," ",D7*E7)</f>
        <v xml:space="preserve"> </v>
      </c>
    </row>
    <row r="8" spans="1:9">
      <c r="B8" s="334" t="s">
        <v>258</v>
      </c>
      <c r="E8" s="374"/>
    </row>
    <row r="9" spans="1:9">
      <c r="B9" s="334"/>
      <c r="E9" s="374"/>
    </row>
    <row r="10" spans="1:9">
      <c r="A10" s="317">
        <v>3</v>
      </c>
      <c r="B10" s="313" t="s">
        <v>259</v>
      </c>
      <c r="C10" s="316" t="s">
        <v>481</v>
      </c>
      <c r="D10" s="390">
        <v>1</v>
      </c>
      <c r="E10" s="374"/>
      <c r="F10" s="335" t="str">
        <f>IF(D10*E10=0," ",D10*E10)</f>
        <v xml:space="preserve"> </v>
      </c>
    </row>
    <row r="11" spans="1:9">
      <c r="B11" s="334" t="s">
        <v>258</v>
      </c>
      <c r="E11" s="374"/>
    </row>
    <row r="12" spans="1:9">
      <c r="B12" s="334"/>
      <c r="E12" s="374"/>
    </row>
    <row r="13" spans="1:9">
      <c r="A13" s="317">
        <v>4</v>
      </c>
      <c r="B13" s="351" t="s">
        <v>260</v>
      </c>
      <c r="C13" s="289"/>
      <c r="D13" s="402"/>
      <c r="E13" s="296"/>
      <c r="F13" s="287"/>
    </row>
    <row r="14" spans="1:9">
      <c r="B14" s="351" t="s">
        <v>261</v>
      </c>
      <c r="C14" s="289" t="s">
        <v>481</v>
      </c>
      <c r="D14" s="402">
        <v>1</v>
      </c>
      <c r="E14" s="296"/>
      <c r="F14" s="335" t="str">
        <f>IF(D14*E14=0," ",D14*E14)</f>
        <v xml:space="preserve"> </v>
      </c>
    </row>
    <row r="15" spans="1:9">
      <c r="B15" s="351"/>
      <c r="C15" s="289"/>
      <c r="D15" s="402"/>
      <c r="E15" s="296"/>
      <c r="F15" s="287"/>
    </row>
    <row r="16" spans="1:9">
      <c r="A16" s="317">
        <v>5</v>
      </c>
      <c r="B16" s="422" t="s">
        <v>262</v>
      </c>
      <c r="E16" s="374"/>
    </row>
    <row r="17" spans="1:9">
      <c r="B17" s="422" t="s">
        <v>263</v>
      </c>
      <c r="E17" s="374"/>
    </row>
    <row r="18" spans="1:9">
      <c r="B18" s="422" t="s">
        <v>264</v>
      </c>
      <c r="C18" s="423" t="s">
        <v>481</v>
      </c>
      <c r="D18" s="390">
        <v>1</v>
      </c>
      <c r="E18" s="374"/>
      <c r="F18" s="335" t="str">
        <f>IF(D18*E18=0," ",D18*E18)</f>
        <v xml:space="preserve"> </v>
      </c>
      <c r="G18" s="424"/>
    </row>
    <row r="19" spans="1:9">
      <c r="B19" s="334"/>
      <c r="E19" s="374"/>
    </row>
    <row r="20" spans="1:9">
      <c r="A20" s="317">
        <v>6</v>
      </c>
      <c r="B20" s="334" t="s">
        <v>265</v>
      </c>
      <c r="C20" s="316" t="s">
        <v>481</v>
      </c>
      <c r="D20" s="390">
        <v>1</v>
      </c>
      <c r="E20" s="374"/>
      <c r="F20" s="335" t="str">
        <f>IF(D20*E20=0," ",D20*E20)</f>
        <v xml:space="preserve"> </v>
      </c>
    </row>
    <row r="21" spans="1:9">
      <c r="B21" s="334" t="s">
        <v>266</v>
      </c>
      <c r="E21" s="374"/>
    </row>
    <row r="22" spans="1:9">
      <c r="B22" s="334"/>
      <c r="E22" s="374"/>
      <c r="F22" s="425"/>
      <c r="G22" s="426"/>
      <c r="H22" s="427"/>
      <c r="I22" s="427"/>
    </row>
    <row r="23" spans="1:9">
      <c r="B23" s="422"/>
      <c r="E23" s="374"/>
      <c r="G23" s="428"/>
      <c r="H23" s="428"/>
      <c r="I23" s="428"/>
    </row>
    <row r="24" spans="1:9">
      <c r="B24" s="334"/>
      <c r="E24" s="374"/>
    </row>
    <row r="26" spans="1:9" ht="13.5">
      <c r="B26" s="332" t="s">
        <v>267</v>
      </c>
      <c r="C26" s="331"/>
      <c r="D26" s="405"/>
      <c r="E26" s="330"/>
      <c r="F26" s="429">
        <f>SUM(F2:F25)</f>
        <v>0</v>
      </c>
    </row>
    <row r="47" spans="1:6" ht="13.5" thickBot="1"/>
    <row r="48" spans="1:6" ht="13.5" thickTop="1">
      <c r="A48" s="323"/>
      <c r="B48" s="321"/>
      <c r="C48" s="322"/>
      <c r="D48" s="403"/>
      <c r="E48" s="320"/>
      <c r="F48" s="431"/>
    </row>
  </sheetData>
  <mergeCells count="4">
    <mergeCell ref="A1:F1"/>
    <mergeCell ref="G1:G2"/>
    <mergeCell ref="H1:H2"/>
    <mergeCell ref="I1:I2"/>
  </mergeCells>
  <phoneticPr fontId="62" type="noConversion"/>
  <printOptions horizontalCentered="1" verticalCentered="1"/>
  <pageMargins left="0.98425196850393704" right="0.39370078740157483" top="1.2598425196850394" bottom="0.78740157480314965" header="0.19685039370078741" footer="0.39370078740157483"/>
  <pageSetup paperSize="32767" orientation="portrait" r:id="rId1"/>
  <headerFooter>
    <oddHeader>&amp;C&amp;"Times New Roman,Uobičajeno"ŠKOLSKA ZGRADA PODRUČNE
ŠKOLE U LETOVANIĆU
&amp;12TROŠKOVNIK
Br.projekta: E-114/22&amp;R&amp;"Times New Roman,Uobičajeno"List:    &amp;P
Listova:  &amp;N
Mjesto i datum:
Sisak, ožujak, 2022.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86"/>
  <sheetViews>
    <sheetView view="pageLayout" zoomScale="70" zoomScalePageLayoutView="70" workbookViewId="0">
      <selection activeCell="G2" sqref="G2"/>
    </sheetView>
  </sheetViews>
  <sheetFormatPr defaultColWidth="10.85546875" defaultRowHeight="12.75"/>
  <cols>
    <col min="1" max="1" width="4.28515625" style="44" customWidth="1"/>
    <col min="2" max="2" width="3.42578125" style="45" customWidth="1"/>
    <col min="3" max="3" width="2.7109375" style="46" customWidth="1"/>
    <col min="4" max="4" width="41.140625" style="47" customWidth="1"/>
    <col min="5" max="5" width="6" style="3" customWidth="1"/>
    <col min="6" max="6" width="10.28515625" style="4" bestFit="1" customWidth="1"/>
    <col min="7" max="7" width="10" style="4" customWidth="1"/>
    <col min="8" max="8" width="12.28515625" style="4" customWidth="1"/>
    <col min="9" max="16384" width="10.85546875" style="1"/>
  </cols>
  <sheetData>
    <row r="1" spans="1:256" ht="13.5" thickBot="1"/>
    <row r="2" spans="1:256" s="48" customFormat="1" ht="39" thickBot="1">
      <c r="A2" s="37" t="s">
        <v>392</v>
      </c>
      <c r="B2" s="38"/>
      <c r="C2" s="39"/>
      <c r="D2" s="70" t="s">
        <v>393</v>
      </c>
      <c r="E2" s="41" t="s">
        <v>389</v>
      </c>
      <c r="F2" s="25" t="s">
        <v>391</v>
      </c>
      <c r="G2" s="43" t="s">
        <v>555</v>
      </c>
      <c r="H2" s="42" t="s">
        <v>390</v>
      </c>
    </row>
    <row r="3" spans="1:256" s="48" customFormat="1">
      <c r="A3" s="10"/>
      <c r="B3" s="6"/>
      <c r="C3" s="49"/>
      <c r="D3" s="50"/>
      <c r="E3" s="23"/>
      <c r="F3" s="24"/>
      <c r="G3" s="24"/>
      <c r="H3" s="51"/>
    </row>
    <row r="4" spans="1:256">
      <c r="A4" s="10"/>
      <c r="B4" s="6"/>
      <c r="C4" s="44"/>
      <c r="D4" s="52" t="s">
        <v>394</v>
      </c>
    </row>
    <row r="5" spans="1:256" ht="25.5">
      <c r="A5" s="8"/>
      <c r="B5" s="1"/>
      <c r="C5" s="1"/>
      <c r="D5" s="53" t="s">
        <v>395</v>
      </c>
      <c r="F5" s="1"/>
      <c r="G5" s="1"/>
      <c r="H5" s="1"/>
    </row>
    <row r="6" spans="1:256">
      <c r="A6" s="8"/>
      <c r="B6" s="1"/>
      <c r="C6" s="1"/>
      <c r="D6" s="53"/>
      <c r="F6" s="1"/>
      <c r="G6" s="1"/>
      <c r="H6" s="1"/>
    </row>
    <row r="7" spans="1:256">
      <c r="A7" s="10" t="s">
        <v>371</v>
      </c>
      <c r="B7" s="6"/>
      <c r="C7" s="44"/>
      <c r="D7" s="53"/>
      <c r="F7" s="12"/>
    </row>
    <row r="8" spans="1:256" ht="63.75">
      <c r="A8" s="10" t="s">
        <v>392</v>
      </c>
      <c r="B8" s="6">
        <v>1</v>
      </c>
      <c r="C8" s="2"/>
      <c r="D8" s="53" t="s">
        <v>396</v>
      </c>
      <c r="F8" s="12"/>
    </row>
    <row r="9" spans="1:256" ht="13.5" customHeight="1">
      <c r="A9" s="10" t="s">
        <v>371</v>
      </c>
      <c r="B9" s="6" t="s">
        <v>371</v>
      </c>
      <c r="C9" s="44"/>
      <c r="D9" s="53" t="s">
        <v>397</v>
      </c>
      <c r="E9" s="3" t="s">
        <v>379</v>
      </c>
      <c r="F9" s="12">
        <v>396</v>
      </c>
      <c r="H9" s="30" t="str">
        <f>IF(F9*G9=0," ",F9*G9)</f>
        <v xml:space="preserve"> </v>
      </c>
    </row>
    <row r="10" spans="1:256" ht="13.5" customHeight="1">
      <c r="A10" s="10"/>
      <c r="B10" s="6"/>
      <c r="C10" s="44"/>
      <c r="D10" s="53"/>
      <c r="F10" s="12"/>
    </row>
    <row r="11" spans="1:256" s="4" customFormat="1" ht="42" customHeight="1">
      <c r="A11" s="10" t="s">
        <v>392</v>
      </c>
      <c r="B11" s="6">
        <v>2</v>
      </c>
      <c r="C11" s="44"/>
      <c r="D11" s="53" t="s">
        <v>398</v>
      </c>
      <c r="E11" s="3"/>
      <c r="F11" s="12"/>
      <c r="I11" s="10"/>
      <c r="J11" s="6"/>
      <c r="K11" s="44"/>
      <c r="L11" s="53"/>
      <c r="M11" s="1"/>
      <c r="N11" s="12"/>
      <c r="Q11" s="10"/>
      <c r="R11" s="6"/>
      <c r="S11" s="44"/>
      <c r="T11" s="53"/>
      <c r="U11" s="1"/>
      <c r="V11" s="12"/>
      <c r="Y11" s="10"/>
      <c r="Z11" s="6"/>
      <c r="AA11" s="44"/>
      <c r="AB11" s="53"/>
      <c r="AC11" s="1"/>
      <c r="AD11" s="12"/>
      <c r="AG11" s="10"/>
      <c r="AH11" s="6"/>
      <c r="AI11" s="44"/>
      <c r="AJ11" s="53"/>
      <c r="AK11" s="1"/>
      <c r="AL11" s="12"/>
      <c r="AO11" s="10"/>
      <c r="AP11" s="6"/>
      <c r="AQ11" s="44"/>
      <c r="AR11" s="53"/>
      <c r="AS11" s="1"/>
      <c r="AT11" s="12"/>
      <c r="AW11" s="10"/>
      <c r="AX11" s="6"/>
      <c r="AY11" s="44"/>
      <c r="AZ11" s="53"/>
      <c r="BA11" s="1"/>
      <c r="BB11" s="12"/>
      <c r="BE11" s="10"/>
      <c r="BF11" s="6"/>
      <c r="BG11" s="44"/>
      <c r="BH11" s="53"/>
      <c r="BI11" s="1"/>
      <c r="BJ11" s="12"/>
      <c r="BM11" s="10"/>
      <c r="BN11" s="6"/>
      <c r="BO11" s="44"/>
      <c r="BP11" s="53"/>
      <c r="BQ11" s="1"/>
      <c r="BR11" s="12"/>
      <c r="BU11" s="10"/>
      <c r="BV11" s="6"/>
      <c r="BW11" s="44"/>
      <c r="BX11" s="53"/>
      <c r="BY11" s="1"/>
      <c r="BZ11" s="12"/>
      <c r="CC11" s="10"/>
      <c r="CD11" s="6"/>
      <c r="CE11" s="44"/>
      <c r="CF11" s="53"/>
      <c r="CG11" s="1"/>
      <c r="CH11" s="12"/>
      <c r="CK11" s="10"/>
      <c r="CL11" s="6"/>
      <c r="CM11" s="44"/>
      <c r="CN11" s="53"/>
      <c r="CO11" s="1"/>
      <c r="CP11" s="12"/>
      <c r="CS11" s="10"/>
      <c r="CT11" s="6"/>
      <c r="CU11" s="44"/>
      <c r="CV11" s="53"/>
      <c r="CW11" s="1"/>
      <c r="CX11" s="12"/>
      <c r="DA11" s="10"/>
      <c r="DB11" s="6"/>
      <c r="DC11" s="44"/>
      <c r="DD11" s="53"/>
      <c r="DE11" s="1"/>
      <c r="DF11" s="12"/>
      <c r="DI11" s="10"/>
      <c r="DJ11" s="6"/>
      <c r="DK11" s="44"/>
      <c r="DL11" s="53"/>
      <c r="DM11" s="1"/>
      <c r="DN11" s="12"/>
      <c r="DQ11" s="10"/>
      <c r="DR11" s="6"/>
      <c r="DS11" s="44"/>
      <c r="DT11" s="53"/>
      <c r="DU11" s="1"/>
      <c r="DV11" s="12"/>
      <c r="DY11" s="10"/>
      <c r="DZ11" s="6"/>
      <c r="EA11" s="44"/>
      <c r="EB11" s="53"/>
      <c r="EC11" s="1"/>
      <c r="ED11" s="12"/>
      <c r="EG11" s="10"/>
      <c r="EH11" s="6"/>
      <c r="EI11" s="44"/>
      <c r="EJ11" s="53"/>
      <c r="EK11" s="1"/>
      <c r="EL11" s="12"/>
      <c r="EO11" s="10"/>
      <c r="EP11" s="6"/>
      <c r="EQ11" s="44"/>
      <c r="ER11" s="53"/>
      <c r="ES11" s="1"/>
      <c r="ET11" s="12"/>
      <c r="EW11" s="10"/>
      <c r="EX11" s="6"/>
      <c r="EY11" s="44"/>
      <c r="EZ11" s="53"/>
      <c r="FA11" s="1"/>
      <c r="FB11" s="12"/>
      <c r="FE11" s="10"/>
      <c r="FF11" s="6"/>
      <c r="FG11" s="44"/>
      <c r="FH11" s="53"/>
      <c r="FI11" s="1"/>
      <c r="FJ11" s="12"/>
      <c r="FM11" s="10"/>
      <c r="FN11" s="6"/>
      <c r="FO11" s="44"/>
      <c r="FP11" s="53"/>
      <c r="FQ11" s="1"/>
      <c r="FR11" s="12"/>
      <c r="FU11" s="10"/>
      <c r="FV11" s="6"/>
      <c r="FW11" s="44"/>
      <c r="FX11" s="53"/>
      <c r="FY11" s="1"/>
      <c r="FZ11" s="12"/>
      <c r="GC11" s="10"/>
      <c r="GD11" s="6"/>
      <c r="GE11" s="44"/>
      <c r="GF11" s="53"/>
      <c r="GG11" s="1"/>
      <c r="GH11" s="12"/>
      <c r="GK11" s="10"/>
      <c r="GL11" s="6"/>
      <c r="GM11" s="44"/>
      <c r="GN11" s="53"/>
      <c r="GO11" s="1"/>
      <c r="GP11" s="12"/>
      <c r="GS11" s="10"/>
      <c r="GT11" s="6"/>
      <c r="GU11" s="44"/>
      <c r="GV11" s="53"/>
      <c r="GW11" s="1"/>
      <c r="GX11" s="12"/>
      <c r="HA11" s="10"/>
      <c r="HB11" s="6"/>
      <c r="HC11" s="44"/>
      <c r="HD11" s="53"/>
      <c r="HE11" s="1"/>
      <c r="HF11" s="12"/>
      <c r="HI11" s="10"/>
      <c r="HJ11" s="6"/>
      <c r="HK11" s="44"/>
      <c r="HL11" s="53"/>
      <c r="HM11" s="1"/>
      <c r="HN11" s="12"/>
      <c r="HQ11" s="10"/>
      <c r="HR11" s="6"/>
      <c r="HS11" s="44"/>
      <c r="HT11" s="53"/>
      <c r="HU11" s="1"/>
      <c r="HV11" s="12"/>
      <c r="HY11" s="10"/>
      <c r="HZ11" s="6"/>
      <c r="IA11" s="44"/>
      <c r="IB11" s="53"/>
      <c r="IC11" s="1"/>
      <c r="ID11" s="12"/>
      <c r="IG11" s="10"/>
      <c r="IH11" s="6"/>
      <c r="II11" s="44"/>
      <c r="IJ11" s="53"/>
      <c r="IK11" s="1"/>
      <c r="IL11" s="12"/>
      <c r="IO11" s="10"/>
      <c r="IP11" s="6"/>
      <c r="IQ11" s="44"/>
      <c r="IR11" s="53"/>
      <c r="IS11" s="1"/>
      <c r="IT11" s="12"/>
    </row>
    <row r="12" spans="1:256">
      <c r="A12" s="10"/>
      <c r="B12" s="6"/>
      <c r="C12" s="44" t="s">
        <v>399</v>
      </c>
      <c r="D12" s="53" t="s">
        <v>400</v>
      </c>
      <c r="E12" s="3" t="s">
        <v>379</v>
      </c>
      <c r="F12" s="12">
        <v>10.57</v>
      </c>
      <c r="H12" s="30"/>
    </row>
    <row r="13" spans="1:256">
      <c r="A13" s="10" t="s">
        <v>371</v>
      </c>
      <c r="B13" s="6" t="s">
        <v>371</v>
      </c>
      <c r="C13" s="44" t="s">
        <v>401</v>
      </c>
      <c r="D13" s="53" t="s">
        <v>402</v>
      </c>
      <c r="E13" s="3" t="s">
        <v>377</v>
      </c>
      <c r="F13" s="12">
        <v>42.3</v>
      </c>
      <c r="H13" s="30" t="str">
        <f>IF(F13*G13=0," ",F13*G13)</f>
        <v xml:space="preserve"> </v>
      </c>
    </row>
    <row r="14" spans="1:256">
      <c r="A14" s="10" t="s">
        <v>371</v>
      </c>
      <c r="B14" s="6" t="s">
        <v>371</v>
      </c>
      <c r="C14" s="44"/>
      <c r="D14" s="53"/>
      <c r="F14" s="12"/>
    </row>
    <row r="15" spans="1:256" ht="46.5" customHeight="1">
      <c r="A15" s="10" t="s">
        <v>392</v>
      </c>
      <c r="B15" s="6">
        <v>3</v>
      </c>
      <c r="C15" s="44"/>
      <c r="D15" s="53" t="s">
        <v>403</v>
      </c>
      <c r="F15" s="12"/>
      <c r="I15" s="10"/>
      <c r="J15" s="6"/>
      <c r="K15" s="44"/>
      <c r="L15" s="53"/>
      <c r="N15" s="12"/>
      <c r="O15" s="4"/>
      <c r="P15" s="4"/>
      <c r="Q15" s="10"/>
      <c r="R15" s="6"/>
      <c r="S15" s="44"/>
      <c r="T15" s="53"/>
      <c r="V15" s="12"/>
      <c r="W15" s="4"/>
      <c r="X15" s="4"/>
      <c r="Y15" s="10"/>
      <c r="Z15" s="6"/>
      <c r="AA15" s="44"/>
      <c r="AB15" s="53"/>
      <c r="AD15" s="12"/>
      <c r="AE15" s="4"/>
      <c r="AF15" s="4"/>
      <c r="AG15" s="10"/>
      <c r="AH15" s="6"/>
      <c r="AI15" s="44"/>
      <c r="AJ15" s="53"/>
      <c r="AL15" s="12"/>
      <c r="AM15" s="4"/>
      <c r="AN15" s="4"/>
      <c r="AO15" s="10"/>
      <c r="AP15" s="6"/>
      <c r="AQ15" s="44"/>
      <c r="AR15" s="53"/>
      <c r="AT15" s="12"/>
      <c r="AU15" s="4"/>
      <c r="AV15" s="4"/>
      <c r="AW15" s="10"/>
      <c r="AX15" s="6"/>
      <c r="AY15" s="44"/>
      <c r="AZ15" s="53"/>
      <c r="BB15" s="12"/>
      <c r="BC15" s="4"/>
      <c r="BD15" s="4"/>
      <c r="BE15" s="10"/>
      <c r="BF15" s="6"/>
      <c r="BG15" s="44"/>
      <c r="BH15" s="53"/>
      <c r="BJ15" s="12"/>
      <c r="BK15" s="4"/>
      <c r="BL15" s="4"/>
      <c r="BM15" s="10"/>
      <c r="BN15" s="6"/>
      <c r="BO15" s="44"/>
      <c r="BP15" s="53"/>
      <c r="BR15" s="12"/>
      <c r="BS15" s="4"/>
      <c r="BT15" s="4"/>
      <c r="BU15" s="10"/>
      <c r="BV15" s="6"/>
      <c r="BW15" s="44"/>
      <c r="BX15" s="53"/>
      <c r="BZ15" s="12"/>
      <c r="CA15" s="4"/>
      <c r="CB15" s="4"/>
      <c r="CC15" s="10"/>
      <c r="CD15" s="6"/>
      <c r="CE15" s="44"/>
      <c r="CF15" s="53"/>
      <c r="CH15" s="12"/>
      <c r="CI15" s="4"/>
      <c r="CJ15" s="4"/>
      <c r="CK15" s="10"/>
      <c r="CL15" s="6"/>
      <c r="CM15" s="44"/>
      <c r="CN15" s="53"/>
      <c r="CP15" s="12"/>
      <c r="CQ15" s="4"/>
      <c r="CR15" s="4"/>
      <c r="CS15" s="10"/>
      <c r="CT15" s="6"/>
      <c r="CU15" s="44"/>
      <c r="CV15" s="53"/>
      <c r="CX15" s="12"/>
      <c r="CY15" s="4"/>
      <c r="CZ15" s="4"/>
      <c r="DA15" s="10"/>
      <c r="DB15" s="6"/>
      <c r="DC15" s="44"/>
      <c r="DD15" s="53"/>
      <c r="DF15" s="12"/>
      <c r="DG15" s="4"/>
      <c r="DH15" s="4"/>
      <c r="DI15" s="10"/>
      <c r="DJ15" s="6"/>
      <c r="DK15" s="44"/>
      <c r="DL15" s="53"/>
      <c r="DN15" s="12"/>
      <c r="DO15" s="4"/>
      <c r="DP15" s="4"/>
      <c r="DQ15" s="10"/>
      <c r="DR15" s="6"/>
      <c r="DS15" s="44"/>
      <c r="DT15" s="53"/>
      <c r="DV15" s="12"/>
      <c r="DW15" s="4"/>
      <c r="DX15" s="4"/>
      <c r="DY15" s="10"/>
      <c r="DZ15" s="6"/>
      <c r="EA15" s="44"/>
      <c r="EB15" s="53"/>
      <c r="ED15" s="12"/>
      <c r="EE15" s="4"/>
      <c r="EF15" s="4"/>
      <c r="EG15" s="10"/>
      <c r="EH15" s="6"/>
      <c r="EI15" s="44"/>
      <c r="EJ15" s="53"/>
      <c r="EL15" s="12"/>
      <c r="EM15" s="4"/>
      <c r="EN15" s="4"/>
      <c r="EO15" s="10"/>
      <c r="EP15" s="6"/>
      <c r="EQ15" s="44"/>
      <c r="ER15" s="53"/>
      <c r="ET15" s="12"/>
      <c r="EU15" s="4"/>
      <c r="EV15" s="4"/>
      <c r="EW15" s="10"/>
      <c r="EX15" s="6"/>
      <c r="EY15" s="44"/>
      <c r="EZ15" s="53"/>
      <c r="FB15" s="12"/>
      <c r="FC15" s="4"/>
      <c r="FD15" s="4"/>
      <c r="FE15" s="10"/>
      <c r="FF15" s="6"/>
      <c r="FG15" s="44"/>
      <c r="FH15" s="53"/>
      <c r="FJ15" s="12"/>
      <c r="FK15" s="4"/>
      <c r="FL15" s="4"/>
      <c r="FM15" s="10"/>
      <c r="FN15" s="6"/>
      <c r="FO15" s="44"/>
      <c r="FP15" s="53"/>
      <c r="FR15" s="12"/>
      <c r="FS15" s="4"/>
      <c r="FT15" s="4"/>
      <c r="FU15" s="10"/>
      <c r="FV15" s="6"/>
      <c r="FW15" s="44"/>
      <c r="FX15" s="53"/>
      <c r="FZ15" s="12"/>
      <c r="GA15" s="4"/>
      <c r="GB15" s="4"/>
      <c r="GC15" s="10"/>
      <c r="GD15" s="6"/>
      <c r="GE15" s="44"/>
      <c r="GF15" s="53"/>
      <c r="GH15" s="12"/>
      <c r="GI15" s="4"/>
      <c r="GJ15" s="4"/>
      <c r="GK15" s="10"/>
      <c r="GL15" s="6"/>
      <c r="GM15" s="44"/>
      <c r="GN15" s="53"/>
      <c r="GP15" s="12"/>
      <c r="GQ15" s="4"/>
      <c r="GR15" s="4"/>
      <c r="GS15" s="10"/>
      <c r="GT15" s="6"/>
      <c r="GU15" s="44"/>
      <c r="GV15" s="53"/>
      <c r="GX15" s="12"/>
      <c r="GY15" s="4"/>
      <c r="GZ15" s="4"/>
      <c r="HA15" s="10"/>
      <c r="HB15" s="6"/>
      <c r="HC15" s="44"/>
      <c r="HD15" s="53"/>
      <c r="HF15" s="12"/>
      <c r="HG15" s="4"/>
      <c r="HH15" s="4"/>
      <c r="HI15" s="10"/>
      <c r="HJ15" s="6"/>
      <c r="HK15" s="44"/>
      <c r="HL15" s="53"/>
      <c r="HN15" s="12"/>
      <c r="HO15" s="4"/>
      <c r="HP15" s="4"/>
      <c r="HQ15" s="10"/>
      <c r="HR15" s="6"/>
      <c r="HS15" s="44"/>
      <c r="HT15" s="53"/>
      <c r="HV15" s="12"/>
      <c r="HW15" s="4"/>
      <c r="HX15" s="4"/>
      <c r="HY15" s="10"/>
      <c r="HZ15" s="6"/>
      <c r="IA15" s="44"/>
      <c r="IB15" s="53"/>
      <c r="ID15" s="12"/>
      <c r="IE15" s="4"/>
      <c r="IF15" s="4"/>
      <c r="IG15" s="10"/>
      <c r="IH15" s="6"/>
      <c r="II15" s="44"/>
      <c r="IJ15" s="53"/>
      <c r="IL15" s="12"/>
      <c r="IM15" s="4"/>
      <c r="IN15" s="4"/>
      <c r="IO15" s="10"/>
      <c r="IP15" s="6"/>
      <c r="IQ15" s="44"/>
      <c r="IR15" s="53"/>
      <c r="IT15" s="12"/>
      <c r="IU15" s="4"/>
      <c r="IV15" s="4"/>
    </row>
    <row r="16" spans="1:256" s="4" customFormat="1">
      <c r="A16" s="10"/>
      <c r="B16" s="6"/>
      <c r="C16" s="44" t="s">
        <v>399</v>
      </c>
      <c r="D16" s="53" t="s">
        <v>400</v>
      </c>
      <c r="E16" s="3" t="s">
        <v>379</v>
      </c>
      <c r="F16" s="12">
        <v>6.2</v>
      </c>
      <c r="H16" s="30"/>
      <c r="I16" s="10"/>
      <c r="J16" s="45"/>
      <c r="K16" s="44"/>
      <c r="L16" s="53"/>
      <c r="M16" s="1"/>
      <c r="N16" s="12"/>
      <c r="Q16" s="10"/>
      <c r="R16" s="6"/>
      <c r="S16" s="44"/>
      <c r="T16" s="53"/>
      <c r="U16" s="1"/>
      <c r="V16" s="12"/>
      <c r="Y16" s="10"/>
      <c r="Z16" s="6"/>
      <c r="AA16" s="44"/>
      <c r="AB16" s="53"/>
      <c r="AC16" s="1"/>
      <c r="AD16" s="12"/>
      <c r="AG16" s="10"/>
      <c r="AH16" s="6"/>
      <c r="AI16" s="44"/>
      <c r="AJ16" s="53"/>
      <c r="AK16" s="1"/>
      <c r="AL16" s="12"/>
      <c r="AO16" s="10"/>
      <c r="AP16" s="6"/>
      <c r="AQ16" s="44"/>
      <c r="AR16" s="53"/>
      <c r="AS16" s="1"/>
      <c r="AT16" s="12"/>
      <c r="AW16" s="10"/>
      <c r="AX16" s="6"/>
      <c r="AY16" s="44"/>
      <c r="AZ16" s="53"/>
      <c r="BA16" s="1"/>
      <c r="BB16" s="12"/>
      <c r="BE16" s="10"/>
      <c r="BF16" s="6"/>
      <c r="BG16" s="44"/>
      <c r="BH16" s="53"/>
      <c r="BI16" s="1"/>
      <c r="BJ16" s="12"/>
      <c r="BM16" s="10"/>
      <c r="BN16" s="6"/>
      <c r="BO16" s="44"/>
      <c r="BP16" s="53"/>
      <c r="BQ16" s="1"/>
      <c r="BR16" s="12"/>
      <c r="BU16" s="10"/>
      <c r="BV16" s="6"/>
      <c r="BW16" s="44"/>
      <c r="BX16" s="53"/>
      <c r="BY16" s="1"/>
      <c r="BZ16" s="12"/>
      <c r="CC16" s="10"/>
      <c r="CD16" s="6"/>
      <c r="CE16" s="44"/>
      <c r="CF16" s="53"/>
      <c r="CG16" s="1"/>
      <c r="CH16" s="12"/>
      <c r="CK16" s="10"/>
      <c r="CL16" s="6"/>
      <c r="CM16" s="44"/>
      <c r="CN16" s="53"/>
      <c r="CO16" s="1"/>
      <c r="CP16" s="12"/>
      <c r="CS16" s="10"/>
      <c r="CT16" s="6"/>
      <c r="CU16" s="44"/>
      <c r="CV16" s="53"/>
      <c r="CW16" s="1"/>
      <c r="CX16" s="12"/>
      <c r="DA16" s="10"/>
      <c r="DB16" s="6"/>
      <c r="DC16" s="44"/>
      <c r="DD16" s="53"/>
      <c r="DE16" s="1"/>
      <c r="DF16" s="12"/>
      <c r="DI16" s="10"/>
      <c r="DJ16" s="6"/>
      <c r="DK16" s="44"/>
      <c r="DL16" s="53"/>
      <c r="DM16" s="1"/>
      <c r="DN16" s="12"/>
      <c r="DQ16" s="10"/>
      <c r="DR16" s="6"/>
      <c r="DS16" s="44"/>
      <c r="DT16" s="53"/>
      <c r="DU16" s="1"/>
      <c r="DV16" s="12"/>
      <c r="DY16" s="10"/>
      <c r="DZ16" s="6"/>
      <c r="EA16" s="44"/>
      <c r="EB16" s="53"/>
      <c r="EC16" s="1"/>
      <c r="ED16" s="12"/>
      <c r="EG16" s="10"/>
      <c r="EH16" s="6"/>
      <c r="EI16" s="44"/>
      <c r="EJ16" s="53"/>
      <c r="EK16" s="1"/>
      <c r="EL16" s="12"/>
      <c r="EO16" s="10"/>
      <c r="EP16" s="6"/>
      <c r="EQ16" s="44"/>
      <c r="ER16" s="53"/>
      <c r="ES16" s="1"/>
      <c r="ET16" s="12"/>
      <c r="EW16" s="10"/>
      <c r="EX16" s="6"/>
      <c r="EY16" s="44"/>
      <c r="EZ16" s="53"/>
      <c r="FA16" s="1"/>
      <c r="FB16" s="12"/>
      <c r="FE16" s="10"/>
      <c r="FF16" s="6"/>
      <c r="FG16" s="44"/>
      <c r="FH16" s="53"/>
      <c r="FI16" s="1"/>
      <c r="FJ16" s="12"/>
      <c r="FM16" s="10"/>
      <c r="FN16" s="6"/>
      <c r="FO16" s="44"/>
      <c r="FP16" s="53"/>
      <c r="FQ16" s="1"/>
      <c r="FR16" s="12"/>
      <c r="FU16" s="10"/>
      <c r="FV16" s="6"/>
      <c r="FW16" s="44"/>
      <c r="FX16" s="53"/>
      <c r="FY16" s="1"/>
      <c r="FZ16" s="12"/>
      <c r="GC16" s="10"/>
      <c r="GD16" s="6"/>
      <c r="GE16" s="44"/>
      <c r="GF16" s="53"/>
      <c r="GG16" s="1"/>
      <c r="GH16" s="12"/>
      <c r="GK16" s="10"/>
      <c r="GL16" s="6"/>
      <c r="GM16" s="44"/>
      <c r="GN16" s="53"/>
      <c r="GO16" s="1"/>
      <c r="GP16" s="12"/>
      <c r="GS16" s="10"/>
      <c r="GT16" s="6"/>
      <c r="GU16" s="44"/>
      <c r="GV16" s="53"/>
      <c r="GW16" s="1"/>
      <c r="GX16" s="12"/>
      <c r="HA16" s="10"/>
      <c r="HB16" s="6"/>
      <c r="HC16" s="44"/>
      <c r="HD16" s="53"/>
      <c r="HE16" s="1"/>
      <c r="HF16" s="12"/>
      <c r="HI16" s="10"/>
      <c r="HJ16" s="6"/>
      <c r="HK16" s="44"/>
      <c r="HL16" s="53"/>
      <c r="HM16" s="1"/>
      <c r="HN16" s="12"/>
      <c r="HQ16" s="10"/>
      <c r="HR16" s="6"/>
      <c r="HS16" s="44"/>
      <c r="HT16" s="53"/>
      <c r="HU16" s="1"/>
      <c r="HV16" s="12"/>
      <c r="HY16" s="10"/>
      <c r="HZ16" s="6"/>
      <c r="IA16" s="44"/>
      <c r="IB16" s="53"/>
      <c r="IC16" s="1"/>
      <c r="ID16" s="12"/>
      <c r="IG16" s="10"/>
      <c r="IH16" s="6"/>
      <c r="II16" s="44"/>
      <c r="IJ16" s="53"/>
      <c r="IK16" s="1"/>
      <c r="IL16" s="12"/>
      <c r="IO16" s="10"/>
      <c r="IP16" s="6"/>
      <c r="IQ16" s="44"/>
      <c r="IR16" s="53"/>
      <c r="IS16" s="1"/>
      <c r="IT16" s="12"/>
    </row>
    <row r="17" spans="1:256" s="4" customFormat="1">
      <c r="A17" s="10"/>
      <c r="B17" s="6"/>
      <c r="C17" s="44" t="s">
        <v>401</v>
      </c>
      <c r="D17" s="53" t="s">
        <v>402</v>
      </c>
      <c r="E17" s="3" t="s">
        <v>377</v>
      </c>
      <c r="F17" s="12">
        <v>25</v>
      </c>
      <c r="H17" s="30"/>
      <c r="I17" s="10"/>
      <c r="J17" s="45"/>
      <c r="K17" s="44"/>
      <c r="L17" s="53"/>
      <c r="M17" s="1"/>
      <c r="N17" s="12"/>
      <c r="Q17" s="10"/>
      <c r="R17" s="6"/>
      <c r="S17" s="44"/>
      <c r="T17" s="53"/>
      <c r="U17" s="1"/>
      <c r="V17" s="12"/>
      <c r="Y17" s="10"/>
      <c r="Z17" s="6"/>
      <c r="AA17" s="44"/>
      <c r="AB17" s="53"/>
      <c r="AC17" s="1"/>
      <c r="AD17" s="12"/>
      <c r="AG17" s="10"/>
      <c r="AH17" s="6"/>
      <c r="AI17" s="44"/>
      <c r="AJ17" s="53"/>
      <c r="AK17" s="1"/>
      <c r="AL17" s="12"/>
      <c r="AO17" s="10"/>
      <c r="AP17" s="6"/>
      <c r="AQ17" s="44"/>
      <c r="AR17" s="53"/>
      <c r="AS17" s="1"/>
      <c r="AT17" s="12"/>
      <c r="AW17" s="10"/>
      <c r="AX17" s="6"/>
      <c r="AY17" s="44"/>
      <c r="AZ17" s="53"/>
      <c r="BA17" s="1"/>
      <c r="BB17" s="12"/>
      <c r="BE17" s="10"/>
      <c r="BF17" s="6"/>
      <c r="BG17" s="44"/>
      <c r="BH17" s="53"/>
      <c r="BI17" s="1"/>
      <c r="BJ17" s="12"/>
      <c r="BM17" s="10"/>
      <c r="BN17" s="6"/>
      <c r="BO17" s="44"/>
      <c r="BP17" s="53"/>
      <c r="BQ17" s="1"/>
      <c r="BR17" s="12"/>
      <c r="BU17" s="10"/>
      <c r="BV17" s="6"/>
      <c r="BW17" s="44"/>
      <c r="BX17" s="53"/>
      <c r="BY17" s="1"/>
      <c r="BZ17" s="12"/>
      <c r="CC17" s="10"/>
      <c r="CD17" s="6"/>
      <c r="CE17" s="44"/>
      <c r="CF17" s="53"/>
      <c r="CG17" s="1"/>
      <c r="CH17" s="12"/>
      <c r="CK17" s="10"/>
      <c r="CL17" s="6"/>
      <c r="CM17" s="44"/>
      <c r="CN17" s="53"/>
      <c r="CO17" s="1"/>
      <c r="CP17" s="12"/>
      <c r="CS17" s="10"/>
      <c r="CT17" s="6"/>
      <c r="CU17" s="44"/>
      <c r="CV17" s="53"/>
      <c r="CW17" s="1"/>
      <c r="CX17" s="12"/>
      <c r="DA17" s="10"/>
      <c r="DB17" s="6"/>
      <c r="DC17" s="44"/>
      <c r="DD17" s="53"/>
      <c r="DE17" s="1"/>
      <c r="DF17" s="12"/>
      <c r="DI17" s="10"/>
      <c r="DJ17" s="6"/>
      <c r="DK17" s="44"/>
      <c r="DL17" s="53"/>
      <c r="DM17" s="1"/>
      <c r="DN17" s="12"/>
      <c r="DQ17" s="10"/>
      <c r="DR17" s="6"/>
      <c r="DS17" s="44"/>
      <c r="DT17" s="53"/>
      <c r="DU17" s="1"/>
      <c r="DV17" s="12"/>
      <c r="DY17" s="10"/>
      <c r="DZ17" s="6"/>
      <c r="EA17" s="44"/>
      <c r="EB17" s="53"/>
      <c r="EC17" s="1"/>
      <c r="ED17" s="12"/>
      <c r="EG17" s="10"/>
      <c r="EH17" s="6"/>
      <c r="EI17" s="44"/>
      <c r="EJ17" s="53"/>
      <c r="EK17" s="1"/>
      <c r="EL17" s="12"/>
      <c r="EO17" s="10"/>
      <c r="EP17" s="6"/>
      <c r="EQ17" s="44"/>
      <c r="ER17" s="53"/>
      <c r="ES17" s="1"/>
      <c r="ET17" s="12"/>
      <c r="EW17" s="10"/>
      <c r="EX17" s="6"/>
      <c r="EY17" s="44"/>
      <c r="EZ17" s="53"/>
      <c r="FA17" s="1"/>
      <c r="FB17" s="12"/>
      <c r="FE17" s="10"/>
      <c r="FF17" s="6"/>
      <c r="FG17" s="44"/>
      <c r="FH17" s="53"/>
      <c r="FI17" s="1"/>
      <c r="FJ17" s="12"/>
      <c r="FM17" s="10"/>
      <c r="FN17" s="6"/>
      <c r="FO17" s="44"/>
      <c r="FP17" s="53"/>
      <c r="FQ17" s="1"/>
      <c r="FR17" s="12"/>
      <c r="FU17" s="10"/>
      <c r="FV17" s="6"/>
      <c r="FW17" s="44"/>
      <c r="FX17" s="53"/>
      <c r="FY17" s="1"/>
      <c r="FZ17" s="12"/>
      <c r="GC17" s="10"/>
      <c r="GD17" s="6"/>
      <c r="GE17" s="44"/>
      <c r="GF17" s="53"/>
      <c r="GG17" s="1"/>
      <c r="GH17" s="12"/>
      <c r="GK17" s="10"/>
      <c r="GL17" s="6"/>
      <c r="GM17" s="44"/>
      <c r="GN17" s="53"/>
      <c r="GO17" s="1"/>
      <c r="GP17" s="12"/>
      <c r="GS17" s="10"/>
      <c r="GT17" s="6"/>
      <c r="GU17" s="44"/>
      <c r="GV17" s="53"/>
      <c r="GW17" s="1"/>
      <c r="GX17" s="12"/>
      <c r="HA17" s="10"/>
      <c r="HB17" s="6"/>
      <c r="HC17" s="44"/>
      <c r="HD17" s="53"/>
      <c r="HE17" s="1"/>
      <c r="HF17" s="12"/>
      <c r="HI17" s="10"/>
      <c r="HJ17" s="6"/>
      <c r="HK17" s="44"/>
      <c r="HL17" s="53"/>
      <c r="HM17" s="1"/>
      <c r="HN17" s="12"/>
      <c r="HQ17" s="10"/>
      <c r="HR17" s="6"/>
      <c r="HS17" s="44"/>
      <c r="HT17" s="53"/>
      <c r="HU17" s="1"/>
      <c r="HV17" s="12"/>
      <c r="HY17" s="10"/>
      <c r="HZ17" s="6"/>
      <c r="IA17" s="44"/>
      <c r="IB17" s="53"/>
      <c r="IC17" s="1"/>
      <c r="ID17" s="12"/>
      <c r="IG17" s="10"/>
      <c r="IH17" s="6"/>
      <c r="II17" s="44"/>
      <c r="IJ17" s="53"/>
      <c r="IK17" s="1"/>
      <c r="IL17" s="12"/>
      <c r="IO17" s="10"/>
      <c r="IP17" s="6"/>
      <c r="IQ17" s="44"/>
      <c r="IR17" s="53"/>
      <c r="IS17" s="1"/>
      <c r="IT17" s="12"/>
    </row>
    <row r="18" spans="1:256">
      <c r="A18" s="10"/>
      <c r="B18" s="6"/>
      <c r="C18" s="44"/>
      <c r="D18" s="53"/>
      <c r="F18" s="12"/>
    </row>
    <row r="19" spans="1:256" ht="13.35" customHeight="1">
      <c r="A19" s="1"/>
      <c r="B19" s="1"/>
      <c r="C19" s="44"/>
      <c r="D19" s="53"/>
      <c r="F19" s="12"/>
    </row>
    <row r="20" spans="1:256" ht="12.75" hidden="1" customHeight="1">
      <c r="A20" s="10"/>
      <c r="B20" s="6"/>
      <c r="C20" s="44"/>
      <c r="D20" s="53"/>
      <c r="F20" s="12"/>
      <c r="J20" s="54"/>
    </row>
    <row r="21" spans="1:256" ht="14.25" hidden="1" customHeight="1">
      <c r="A21" s="10"/>
      <c r="B21" s="6"/>
      <c r="C21" s="44"/>
      <c r="D21" s="53"/>
      <c r="F21" s="12"/>
    </row>
    <row r="22" spans="1:256" hidden="1">
      <c r="A22" s="10"/>
      <c r="B22" s="6"/>
      <c r="C22" s="44"/>
      <c r="D22" s="53"/>
      <c r="F22" s="12"/>
    </row>
    <row r="23" spans="1:256" ht="39.6" customHeight="1">
      <c r="A23" s="10" t="s">
        <v>392</v>
      </c>
      <c r="B23" s="6">
        <v>4</v>
      </c>
      <c r="C23" s="44"/>
      <c r="D23" s="486" t="s">
        <v>404</v>
      </c>
      <c r="E23" s="3" t="s">
        <v>405</v>
      </c>
      <c r="F23" s="12">
        <v>24766.2</v>
      </c>
      <c r="H23" s="30" t="str">
        <f>IF(F23*G23=0," ",F23*G23)</f>
        <v xml:space="preserve"> </v>
      </c>
    </row>
    <row r="24" spans="1:256">
      <c r="A24" s="10" t="s">
        <v>371</v>
      </c>
      <c r="B24" s="6" t="s">
        <v>371</v>
      </c>
      <c r="C24" s="44"/>
      <c r="D24" s="486"/>
      <c r="F24" s="12"/>
    </row>
    <row r="25" spans="1:256">
      <c r="A25" s="55"/>
      <c r="B25" s="56"/>
      <c r="C25" s="1"/>
      <c r="D25" s="53"/>
      <c r="F25" s="12"/>
      <c r="I25" s="55"/>
      <c r="J25" s="57"/>
      <c r="L25" s="58"/>
      <c r="M25" s="46"/>
      <c r="N25" s="12"/>
      <c r="O25" s="4"/>
      <c r="P25" s="4"/>
      <c r="Q25" s="55"/>
      <c r="R25" s="56"/>
      <c r="T25" s="58"/>
      <c r="U25" s="46"/>
      <c r="V25" s="12"/>
      <c r="W25" s="4"/>
      <c r="X25" s="4"/>
      <c r="Y25" s="55"/>
      <c r="Z25" s="56"/>
      <c r="AB25" s="58"/>
      <c r="AC25" s="46"/>
      <c r="AD25" s="12"/>
      <c r="AE25" s="4"/>
      <c r="AF25" s="4"/>
      <c r="AG25" s="55"/>
      <c r="AH25" s="56"/>
      <c r="AJ25" s="58"/>
      <c r="AK25" s="46"/>
      <c r="AL25" s="12"/>
      <c r="AM25" s="4"/>
      <c r="AN25" s="4"/>
      <c r="AO25" s="55"/>
      <c r="AP25" s="56"/>
      <c r="AR25" s="58"/>
      <c r="AS25" s="46"/>
      <c r="AT25" s="12"/>
      <c r="AU25" s="4"/>
      <c r="AV25" s="4"/>
      <c r="AW25" s="55"/>
      <c r="AX25" s="56"/>
      <c r="AZ25" s="58"/>
      <c r="BA25" s="46"/>
      <c r="BB25" s="12"/>
      <c r="BC25" s="4"/>
      <c r="BD25" s="4"/>
      <c r="BE25" s="55"/>
      <c r="BF25" s="56"/>
      <c r="BH25" s="58"/>
      <c r="BI25" s="46"/>
      <c r="BJ25" s="12"/>
      <c r="BK25" s="4"/>
      <c r="BL25" s="4"/>
      <c r="BM25" s="55"/>
      <c r="BN25" s="56"/>
      <c r="BP25" s="58"/>
      <c r="BQ25" s="46"/>
      <c r="BR25" s="12"/>
      <c r="BS25" s="4"/>
      <c r="BT25" s="4"/>
      <c r="BU25" s="55"/>
      <c r="BV25" s="56"/>
      <c r="BX25" s="58"/>
      <c r="BY25" s="46"/>
      <c r="BZ25" s="12"/>
      <c r="CA25" s="4"/>
      <c r="CB25" s="4"/>
      <c r="CC25" s="55"/>
      <c r="CD25" s="56"/>
      <c r="CF25" s="58"/>
      <c r="CG25" s="46"/>
      <c r="CH25" s="12"/>
      <c r="CI25" s="4"/>
      <c r="CJ25" s="4"/>
      <c r="CK25" s="55"/>
      <c r="CL25" s="56"/>
      <c r="CN25" s="58"/>
      <c r="CO25" s="46"/>
      <c r="CP25" s="12"/>
      <c r="CQ25" s="4"/>
      <c r="CR25" s="4"/>
      <c r="CS25" s="55"/>
      <c r="CT25" s="56"/>
      <c r="CV25" s="58"/>
      <c r="CW25" s="46"/>
      <c r="CX25" s="12"/>
      <c r="CY25" s="4"/>
      <c r="CZ25" s="4"/>
      <c r="DA25" s="55"/>
      <c r="DB25" s="56"/>
      <c r="DD25" s="58"/>
      <c r="DE25" s="46"/>
      <c r="DF25" s="12"/>
      <c r="DG25" s="4"/>
      <c r="DH25" s="4"/>
      <c r="DI25" s="55"/>
      <c r="DJ25" s="56"/>
      <c r="DL25" s="58"/>
      <c r="DM25" s="46"/>
      <c r="DN25" s="12"/>
      <c r="DO25" s="4"/>
      <c r="DP25" s="4"/>
      <c r="DQ25" s="55"/>
      <c r="DR25" s="56"/>
      <c r="DT25" s="58"/>
      <c r="DU25" s="46"/>
      <c r="DV25" s="12"/>
      <c r="DW25" s="4"/>
      <c r="DX25" s="4"/>
      <c r="DY25" s="55"/>
      <c r="DZ25" s="56"/>
      <c r="EB25" s="58"/>
      <c r="EC25" s="46"/>
      <c r="ED25" s="12"/>
      <c r="EE25" s="4"/>
      <c r="EF25" s="4"/>
      <c r="EG25" s="55"/>
      <c r="EH25" s="56"/>
      <c r="EJ25" s="58"/>
      <c r="EK25" s="46"/>
      <c r="EL25" s="12"/>
      <c r="EM25" s="4"/>
      <c r="EN25" s="4"/>
      <c r="EO25" s="55"/>
      <c r="EP25" s="56"/>
      <c r="ER25" s="58"/>
      <c r="ES25" s="46"/>
      <c r="ET25" s="12"/>
      <c r="EU25" s="4"/>
      <c r="EV25" s="4"/>
      <c r="EW25" s="55"/>
      <c r="EX25" s="56"/>
      <c r="EZ25" s="58"/>
      <c r="FA25" s="46"/>
      <c r="FB25" s="12"/>
      <c r="FC25" s="4"/>
      <c r="FD25" s="4"/>
      <c r="FE25" s="55"/>
      <c r="FF25" s="56"/>
      <c r="FH25" s="58"/>
      <c r="FI25" s="46"/>
      <c r="FJ25" s="12"/>
      <c r="FK25" s="4"/>
      <c r="FL25" s="4"/>
      <c r="FM25" s="55"/>
      <c r="FN25" s="56"/>
      <c r="FP25" s="58"/>
      <c r="FQ25" s="46"/>
      <c r="FR25" s="12"/>
      <c r="FS25" s="4"/>
      <c r="FT25" s="4"/>
      <c r="FU25" s="55"/>
      <c r="FV25" s="56"/>
      <c r="FX25" s="58"/>
      <c r="FY25" s="46"/>
      <c r="FZ25" s="12"/>
      <c r="GA25" s="4"/>
      <c r="GB25" s="4"/>
      <c r="GC25" s="55"/>
      <c r="GD25" s="56"/>
      <c r="GF25" s="58"/>
      <c r="GG25" s="46"/>
      <c r="GH25" s="12"/>
      <c r="GI25" s="4"/>
      <c r="GJ25" s="4"/>
      <c r="GK25" s="55"/>
      <c r="GL25" s="56"/>
      <c r="GN25" s="58"/>
      <c r="GO25" s="46"/>
      <c r="GP25" s="12"/>
      <c r="GQ25" s="4"/>
      <c r="GR25" s="4"/>
      <c r="GS25" s="55"/>
      <c r="GT25" s="56"/>
      <c r="GV25" s="58"/>
      <c r="GW25" s="46"/>
      <c r="GX25" s="12"/>
      <c r="GY25" s="4"/>
      <c r="GZ25" s="4"/>
      <c r="HA25" s="55"/>
      <c r="HB25" s="56"/>
      <c r="HD25" s="58"/>
      <c r="HE25" s="46"/>
      <c r="HF25" s="12"/>
      <c r="HG25" s="4"/>
      <c r="HH25" s="4"/>
      <c r="HI25" s="55"/>
      <c r="HJ25" s="56"/>
      <c r="HL25" s="58"/>
      <c r="HM25" s="46"/>
      <c r="HN25" s="12"/>
      <c r="HO25" s="4"/>
      <c r="HP25" s="4"/>
      <c r="HQ25" s="55"/>
      <c r="HR25" s="56"/>
      <c r="HT25" s="58"/>
      <c r="HU25" s="46"/>
      <c r="HV25" s="12"/>
      <c r="HW25" s="4"/>
      <c r="HX25" s="4"/>
      <c r="HY25" s="55"/>
      <c r="HZ25" s="56"/>
      <c r="IB25" s="58"/>
      <c r="IC25" s="46"/>
      <c r="ID25" s="12"/>
      <c r="IE25" s="4"/>
      <c r="IF25" s="4"/>
      <c r="IG25" s="55"/>
      <c r="IH25" s="56"/>
      <c r="IJ25" s="58"/>
      <c r="IK25" s="46"/>
      <c r="IL25" s="12"/>
      <c r="IM25" s="4"/>
      <c r="IN25" s="4"/>
      <c r="IO25" s="55"/>
      <c r="IP25" s="56"/>
      <c r="IR25" s="58"/>
      <c r="IS25" s="46"/>
      <c r="IT25" s="12"/>
      <c r="IU25" s="4"/>
      <c r="IV25" s="4"/>
    </row>
    <row r="26" spans="1:256">
      <c r="A26" s="10"/>
      <c r="B26" s="6"/>
      <c r="C26" s="44"/>
      <c r="D26" s="53"/>
      <c r="F26" s="12"/>
    </row>
    <row r="27" spans="1:256">
      <c r="A27" s="10"/>
      <c r="B27" s="6"/>
      <c r="C27" s="44"/>
      <c r="D27" s="53"/>
      <c r="F27" s="12"/>
    </row>
    <row r="28" spans="1:256" ht="13.5" thickBot="1">
      <c r="A28" s="59"/>
      <c r="B28" s="60"/>
      <c r="C28" s="61"/>
      <c r="D28" s="62"/>
      <c r="E28" s="63"/>
      <c r="F28" s="64"/>
      <c r="G28" s="65"/>
      <c r="H28" s="66"/>
    </row>
    <row r="29" spans="1:256" ht="21.95" customHeight="1">
      <c r="A29" s="71" t="s">
        <v>392</v>
      </c>
      <c r="B29" s="72"/>
      <c r="C29" s="34"/>
      <c r="D29" s="72" t="s">
        <v>406</v>
      </c>
      <c r="E29" s="73"/>
      <c r="F29" s="74"/>
      <c r="G29" s="74"/>
      <c r="H29" s="75" t="str">
        <f>IF(SUM(H8:H24)=0,"",SUM(H8:H24))</f>
        <v/>
      </c>
    </row>
    <row r="30" spans="1:256">
      <c r="A30" s="10" t="s">
        <v>371</v>
      </c>
      <c r="B30" s="6" t="s">
        <v>371</v>
      </c>
      <c r="C30" s="67"/>
      <c r="D30" s="47" t="s">
        <v>373</v>
      </c>
    </row>
    <row r="31" spans="1:256" s="68" customFormat="1">
      <c r="A31" s="10" t="s">
        <v>371</v>
      </c>
      <c r="B31" s="6" t="s">
        <v>371</v>
      </c>
      <c r="C31" s="67"/>
      <c r="D31" s="47"/>
      <c r="E31" s="3"/>
      <c r="F31" s="4"/>
      <c r="G31" s="4"/>
      <c r="H31" s="4"/>
    </row>
    <row r="32" spans="1:256">
      <c r="A32" s="2"/>
      <c r="B32" s="2"/>
      <c r="C32" s="67"/>
    </row>
    <row r="33" spans="1:11">
      <c r="A33" s="2"/>
      <c r="B33" s="2"/>
      <c r="C33" s="67"/>
      <c r="J33" s="69"/>
      <c r="K33" s="69"/>
    </row>
    <row r="34" spans="1:11">
      <c r="A34" s="2"/>
      <c r="B34" s="2"/>
      <c r="C34" s="67"/>
    </row>
    <row r="35" spans="1:11">
      <c r="A35" s="2"/>
      <c r="B35" s="2"/>
      <c r="C35" s="67"/>
    </row>
    <row r="36" spans="1:11" s="68" customFormat="1">
      <c r="A36" s="2"/>
      <c r="B36" s="2"/>
      <c r="C36" s="67"/>
      <c r="D36" s="47"/>
      <c r="E36" s="3"/>
      <c r="F36" s="4"/>
      <c r="G36" s="4"/>
      <c r="H36" s="4"/>
    </row>
    <row r="37" spans="1:11" s="68" customFormat="1">
      <c r="A37" s="2"/>
      <c r="B37" s="2"/>
      <c r="C37" s="67"/>
      <c r="D37" s="47"/>
      <c r="E37" s="3"/>
      <c r="F37" s="4"/>
      <c r="G37" s="4"/>
      <c r="H37" s="4"/>
    </row>
    <row r="38" spans="1:11">
      <c r="A38" s="2"/>
      <c r="B38" s="2"/>
      <c r="C38" s="67"/>
      <c r="D38" s="1"/>
      <c r="F38" s="1"/>
      <c r="G38" s="1"/>
      <c r="H38" s="1"/>
    </row>
    <row r="39" spans="1:11">
      <c r="A39" s="2"/>
      <c r="B39" s="2"/>
      <c r="C39" s="67"/>
      <c r="D39" s="1"/>
      <c r="F39" s="1"/>
      <c r="G39" s="1"/>
      <c r="H39" s="1"/>
    </row>
    <row r="40" spans="1:11">
      <c r="A40" s="2"/>
      <c r="B40" s="2"/>
      <c r="C40" s="67"/>
      <c r="D40" s="1"/>
      <c r="F40" s="1"/>
      <c r="G40" s="1"/>
      <c r="H40" s="1"/>
    </row>
    <row r="41" spans="1:11">
      <c r="A41" s="2"/>
      <c r="B41" s="2"/>
      <c r="C41" s="67"/>
      <c r="D41" s="1"/>
      <c r="F41" s="1"/>
      <c r="G41" s="1"/>
      <c r="H41" s="1"/>
    </row>
    <row r="42" spans="1:11">
      <c r="A42" s="2"/>
      <c r="B42" s="2"/>
      <c r="C42" s="67"/>
      <c r="D42" s="1"/>
      <c r="F42" s="1"/>
      <c r="G42" s="1"/>
      <c r="H42" s="1"/>
    </row>
    <row r="43" spans="1:11">
      <c r="A43" s="2"/>
      <c r="B43" s="2"/>
      <c r="C43" s="67"/>
      <c r="D43" s="1"/>
      <c r="F43" s="1"/>
      <c r="G43" s="1"/>
      <c r="H43" s="1"/>
    </row>
    <row r="44" spans="1:11">
      <c r="A44" s="2"/>
      <c r="B44" s="2"/>
      <c r="C44" s="67"/>
      <c r="D44" s="1"/>
      <c r="F44" s="1"/>
      <c r="G44" s="1"/>
      <c r="H44" s="1"/>
    </row>
    <row r="45" spans="1:11">
      <c r="A45" s="2"/>
      <c r="B45" s="2"/>
      <c r="C45" s="67"/>
      <c r="D45" s="1"/>
      <c r="F45" s="1"/>
      <c r="G45" s="1"/>
      <c r="H45" s="1"/>
    </row>
    <row r="46" spans="1:11">
      <c r="A46" s="2"/>
      <c r="B46" s="2"/>
      <c r="C46" s="67"/>
      <c r="D46" s="1"/>
      <c r="F46" s="1"/>
      <c r="G46" s="1"/>
      <c r="H46" s="1"/>
    </row>
    <row r="47" spans="1:11">
      <c r="A47" s="2"/>
      <c r="B47" s="2"/>
      <c r="C47" s="67"/>
      <c r="D47" s="1"/>
      <c r="F47" s="1"/>
      <c r="G47" s="1"/>
      <c r="H47" s="1"/>
    </row>
    <row r="48" spans="1:11">
      <c r="A48" s="2"/>
      <c r="B48" s="2"/>
      <c r="C48" s="67"/>
      <c r="D48" s="1"/>
      <c r="F48" s="1"/>
      <c r="G48" s="1"/>
      <c r="H48" s="1"/>
    </row>
    <row r="49" spans="1:8">
      <c r="A49" s="2"/>
      <c r="B49" s="2"/>
      <c r="C49" s="67"/>
      <c r="D49" s="1"/>
      <c r="F49" s="1"/>
      <c r="G49" s="1"/>
      <c r="H49" s="1"/>
    </row>
    <row r="50" spans="1:8">
      <c r="A50" s="2"/>
      <c r="B50" s="2"/>
      <c r="C50" s="67"/>
      <c r="D50" s="1"/>
      <c r="F50" s="1"/>
      <c r="G50" s="1"/>
      <c r="H50" s="1"/>
    </row>
    <row r="51" spans="1:8">
      <c r="A51" s="2"/>
      <c r="B51" s="2"/>
      <c r="C51" s="67"/>
      <c r="D51" s="1"/>
      <c r="F51" s="1"/>
      <c r="G51" s="1"/>
      <c r="H51" s="1"/>
    </row>
    <row r="52" spans="1:8">
      <c r="A52" s="2"/>
      <c r="B52" s="2"/>
      <c r="C52" s="67"/>
      <c r="D52" s="1"/>
      <c r="F52" s="1"/>
      <c r="G52" s="1"/>
      <c r="H52" s="1"/>
    </row>
    <row r="53" spans="1:8">
      <c r="A53" s="2"/>
      <c r="B53" s="2"/>
      <c r="C53" s="67"/>
      <c r="D53" s="1"/>
      <c r="F53" s="1"/>
      <c r="G53" s="1"/>
      <c r="H53" s="1"/>
    </row>
    <row r="54" spans="1:8">
      <c r="A54" s="2"/>
      <c r="B54" s="2"/>
      <c r="C54" s="67"/>
      <c r="D54" s="1"/>
      <c r="F54" s="1"/>
      <c r="G54" s="1"/>
      <c r="H54" s="1"/>
    </row>
    <row r="55" spans="1:8">
      <c r="A55" s="2"/>
      <c r="B55" s="2"/>
      <c r="C55" s="67"/>
      <c r="D55" s="1"/>
      <c r="F55" s="1"/>
      <c r="G55" s="1"/>
      <c r="H55" s="1"/>
    </row>
    <row r="56" spans="1:8">
      <c r="A56" s="2"/>
      <c r="B56" s="2"/>
      <c r="C56" s="67"/>
      <c r="D56" s="1"/>
      <c r="F56" s="1"/>
      <c r="G56" s="1"/>
      <c r="H56" s="1"/>
    </row>
    <row r="57" spans="1:8">
      <c r="A57" s="2"/>
      <c r="B57" s="2"/>
      <c r="C57" s="67"/>
      <c r="D57" s="1"/>
      <c r="F57" s="1"/>
      <c r="G57" s="1"/>
      <c r="H57" s="1"/>
    </row>
    <row r="58" spans="1:8">
      <c r="A58" s="2"/>
      <c r="B58" s="2"/>
      <c r="C58" s="67"/>
      <c r="D58" s="1"/>
      <c r="F58" s="1"/>
      <c r="G58" s="1"/>
      <c r="H58" s="1"/>
    </row>
    <row r="59" spans="1:8">
      <c r="A59" s="2"/>
      <c r="B59" s="2"/>
      <c r="C59" s="67"/>
      <c r="D59" s="1"/>
      <c r="F59" s="1"/>
      <c r="G59" s="1"/>
      <c r="H59" s="1"/>
    </row>
    <row r="60" spans="1:8">
      <c r="A60" s="2"/>
      <c r="B60" s="2"/>
      <c r="C60" s="67"/>
      <c r="D60" s="1"/>
      <c r="F60" s="1"/>
      <c r="G60" s="1"/>
      <c r="H60" s="1"/>
    </row>
    <row r="61" spans="1:8">
      <c r="A61" s="2"/>
      <c r="B61" s="2"/>
      <c r="C61" s="67"/>
      <c r="D61" s="1"/>
      <c r="F61" s="1"/>
      <c r="G61" s="1"/>
      <c r="H61" s="1"/>
    </row>
    <row r="62" spans="1:8">
      <c r="A62" s="2"/>
      <c r="B62" s="2"/>
      <c r="C62" s="67"/>
      <c r="D62" s="1"/>
      <c r="F62" s="1"/>
      <c r="G62" s="1"/>
      <c r="H62" s="1"/>
    </row>
    <row r="63" spans="1:8">
      <c r="A63" s="2"/>
      <c r="B63" s="2"/>
      <c r="C63" s="67"/>
      <c r="D63" s="1"/>
      <c r="F63" s="1"/>
      <c r="G63" s="1"/>
      <c r="H63" s="1"/>
    </row>
    <row r="64" spans="1:8">
      <c r="A64" s="2"/>
      <c r="B64" s="2"/>
      <c r="C64" s="67"/>
      <c r="D64" s="1"/>
      <c r="F64" s="1"/>
      <c r="G64" s="1"/>
      <c r="H64" s="1"/>
    </row>
    <row r="65" spans="1:8">
      <c r="A65" s="2"/>
      <c r="B65" s="2"/>
      <c r="C65" s="67"/>
      <c r="D65" s="1"/>
      <c r="F65" s="1"/>
      <c r="G65" s="1"/>
      <c r="H65" s="1"/>
    </row>
    <row r="66" spans="1:8">
      <c r="A66" s="2"/>
      <c r="B66" s="2"/>
      <c r="C66" s="67"/>
      <c r="D66" s="1"/>
      <c r="F66" s="1"/>
      <c r="G66" s="1"/>
      <c r="H66" s="1"/>
    </row>
    <row r="67" spans="1:8">
      <c r="A67" s="2"/>
      <c r="B67" s="2"/>
      <c r="C67" s="67"/>
      <c r="D67" s="1"/>
      <c r="F67" s="1"/>
      <c r="G67" s="1"/>
      <c r="H67" s="1"/>
    </row>
    <row r="68" spans="1:8">
      <c r="A68" s="2"/>
      <c r="B68" s="2"/>
      <c r="C68" s="67"/>
      <c r="D68" s="1"/>
      <c r="F68" s="1"/>
      <c r="G68" s="1"/>
      <c r="H68" s="1"/>
    </row>
    <row r="69" spans="1:8">
      <c r="A69" s="2"/>
      <c r="B69" s="2"/>
      <c r="C69" s="67"/>
      <c r="D69" s="1"/>
      <c r="F69" s="1"/>
      <c r="G69" s="1"/>
      <c r="H69" s="1"/>
    </row>
    <row r="70" spans="1:8">
      <c r="A70" s="2"/>
      <c r="B70" s="2"/>
      <c r="C70" s="67"/>
      <c r="D70" s="1"/>
      <c r="F70" s="1"/>
      <c r="G70" s="1"/>
      <c r="H70" s="1"/>
    </row>
    <row r="71" spans="1:8">
      <c r="A71" s="2"/>
      <c r="B71" s="2"/>
      <c r="C71" s="67"/>
      <c r="D71" s="1"/>
      <c r="F71" s="1"/>
      <c r="G71" s="1"/>
      <c r="H71" s="1"/>
    </row>
    <row r="72" spans="1:8">
      <c r="A72" s="2"/>
      <c r="B72" s="2"/>
      <c r="C72" s="67"/>
      <c r="D72" s="1"/>
      <c r="F72" s="1"/>
      <c r="G72" s="1"/>
      <c r="H72" s="1"/>
    </row>
    <row r="73" spans="1:8">
      <c r="A73" s="2"/>
      <c r="B73" s="2"/>
      <c r="C73" s="67"/>
      <c r="D73" s="1"/>
      <c r="F73" s="1"/>
      <c r="G73" s="1"/>
      <c r="H73" s="1"/>
    </row>
    <row r="74" spans="1:8">
      <c r="A74" s="2"/>
      <c r="B74" s="2"/>
      <c r="C74" s="67"/>
      <c r="D74" s="1"/>
      <c r="F74" s="1"/>
      <c r="G74" s="1"/>
      <c r="H74" s="1"/>
    </row>
    <row r="75" spans="1:8">
      <c r="A75" s="2"/>
      <c r="B75" s="2"/>
      <c r="C75" s="67"/>
      <c r="D75" s="1"/>
      <c r="F75" s="1"/>
      <c r="G75" s="1"/>
      <c r="H75" s="1"/>
    </row>
    <row r="76" spans="1:8">
      <c r="A76" s="2"/>
      <c r="B76" s="2"/>
      <c r="C76" s="67"/>
      <c r="D76" s="1"/>
      <c r="F76" s="1"/>
      <c r="G76" s="1"/>
      <c r="H76" s="1"/>
    </row>
    <row r="77" spans="1:8">
      <c r="A77" s="2"/>
      <c r="B77" s="2"/>
      <c r="C77" s="67"/>
      <c r="D77" s="1"/>
      <c r="F77" s="1"/>
      <c r="G77" s="1"/>
      <c r="H77" s="1"/>
    </row>
    <row r="78" spans="1:8">
      <c r="A78" s="2"/>
      <c r="B78" s="2"/>
      <c r="C78" s="67"/>
      <c r="D78" s="1"/>
      <c r="F78" s="1"/>
      <c r="G78" s="1"/>
      <c r="H78" s="1"/>
    </row>
    <row r="79" spans="1:8">
      <c r="A79" s="2"/>
      <c r="B79" s="2"/>
      <c r="C79" s="67"/>
      <c r="D79" s="1"/>
      <c r="F79" s="1"/>
      <c r="G79" s="1"/>
      <c r="H79" s="1"/>
    </row>
    <row r="80" spans="1:8">
      <c r="A80" s="2"/>
      <c r="B80" s="2"/>
      <c r="C80" s="67"/>
      <c r="D80" s="1"/>
      <c r="F80" s="1"/>
      <c r="G80" s="1"/>
      <c r="H80" s="1"/>
    </row>
    <row r="81" spans="1:8">
      <c r="A81" s="2"/>
      <c r="B81" s="2"/>
      <c r="C81" s="67"/>
      <c r="D81" s="1"/>
      <c r="F81" s="1"/>
      <c r="G81" s="1"/>
      <c r="H81" s="1"/>
    </row>
    <row r="82" spans="1:8">
      <c r="A82" s="2"/>
      <c r="B82" s="2"/>
      <c r="C82" s="67"/>
      <c r="D82" s="1"/>
      <c r="F82" s="1"/>
      <c r="G82" s="1"/>
      <c r="H82" s="1"/>
    </row>
    <row r="83" spans="1:8">
      <c r="A83" s="2"/>
      <c r="B83" s="2"/>
      <c r="C83" s="67"/>
      <c r="D83" s="1"/>
      <c r="F83" s="1"/>
      <c r="G83" s="1"/>
      <c r="H83" s="1"/>
    </row>
    <row r="84" spans="1:8">
      <c r="A84" s="2"/>
      <c r="B84" s="2"/>
      <c r="C84" s="67"/>
      <c r="D84" s="1"/>
      <c r="F84" s="1"/>
      <c r="G84" s="1"/>
      <c r="H84" s="1"/>
    </row>
    <row r="85" spans="1:8">
      <c r="A85" s="2"/>
      <c r="B85" s="2"/>
      <c r="C85" s="67"/>
      <c r="D85" s="1"/>
      <c r="F85" s="1"/>
      <c r="G85" s="1"/>
      <c r="H85" s="1"/>
    </row>
    <row r="86" spans="1:8">
      <c r="A86" s="2"/>
      <c r="B86" s="2"/>
      <c r="C86" s="67"/>
      <c r="D86" s="1"/>
      <c r="F86" s="1"/>
      <c r="G86" s="1"/>
      <c r="H86" s="1"/>
    </row>
    <row r="87" spans="1:8">
      <c r="A87" s="2"/>
      <c r="B87" s="2"/>
      <c r="C87" s="67"/>
      <c r="D87" s="1"/>
      <c r="F87" s="1"/>
      <c r="G87" s="1"/>
      <c r="H87" s="1"/>
    </row>
    <row r="88" spans="1:8">
      <c r="A88" s="2"/>
      <c r="B88" s="2"/>
      <c r="C88" s="67"/>
      <c r="D88" s="1"/>
      <c r="F88" s="1"/>
      <c r="G88" s="1"/>
      <c r="H88" s="1"/>
    </row>
    <row r="89" spans="1:8">
      <c r="A89" s="2"/>
      <c r="B89" s="2"/>
      <c r="C89" s="67"/>
      <c r="D89" s="1"/>
      <c r="F89" s="1"/>
      <c r="G89" s="1"/>
      <c r="H89" s="1"/>
    </row>
    <row r="90" spans="1:8">
      <c r="A90" s="2"/>
      <c r="B90" s="2"/>
      <c r="C90" s="67"/>
      <c r="D90" s="1"/>
      <c r="F90" s="1"/>
      <c r="G90" s="1"/>
      <c r="H90" s="1"/>
    </row>
    <row r="91" spans="1:8">
      <c r="A91" s="2"/>
      <c r="B91" s="2"/>
      <c r="C91" s="67"/>
      <c r="D91" s="1"/>
      <c r="F91" s="1"/>
      <c r="G91" s="1"/>
      <c r="H91" s="1"/>
    </row>
    <row r="92" spans="1:8">
      <c r="A92" s="2"/>
      <c r="B92" s="2"/>
      <c r="C92" s="67"/>
      <c r="D92" s="1"/>
      <c r="F92" s="1"/>
      <c r="G92" s="1"/>
      <c r="H92" s="1"/>
    </row>
    <row r="93" spans="1:8">
      <c r="A93" s="2"/>
      <c r="B93" s="2"/>
      <c r="C93" s="67"/>
      <c r="D93" s="1"/>
      <c r="F93" s="1"/>
      <c r="G93" s="1"/>
      <c r="H93" s="1"/>
    </row>
    <row r="94" spans="1:8">
      <c r="A94" s="2"/>
      <c r="B94" s="2"/>
      <c r="C94" s="67"/>
      <c r="D94" s="1"/>
      <c r="F94" s="1"/>
      <c r="G94" s="1"/>
      <c r="H94" s="1"/>
    </row>
    <row r="95" spans="1:8">
      <c r="A95" s="2"/>
      <c r="B95" s="2"/>
      <c r="C95" s="67"/>
      <c r="D95" s="1"/>
      <c r="F95" s="1"/>
      <c r="G95" s="1"/>
      <c r="H95" s="1"/>
    </row>
    <row r="96" spans="1:8">
      <c r="A96" s="2"/>
      <c r="B96" s="2"/>
      <c r="C96" s="67"/>
      <c r="D96" s="1"/>
      <c r="F96" s="1"/>
      <c r="G96" s="1"/>
      <c r="H96" s="1"/>
    </row>
    <row r="97" spans="1:8">
      <c r="A97" s="2"/>
      <c r="B97" s="2"/>
      <c r="C97" s="67"/>
      <c r="D97" s="1"/>
      <c r="F97" s="1"/>
      <c r="G97" s="1"/>
      <c r="H97" s="1"/>
    </row>
    <row r="98" spans="1:8">
      <c r="A98" s="2"/>
      <c r="B98" s="2"/>
      <c r="C98" s="67"/>
      <c r="D98" s="1"/>
      <c r="F98" s="1"/>
      <c r="G98" s="1"/>
      <c r="H98" s="1"/>
    </row>
    <row r="99" spans="1:8">
      <c r="A99" s="2"/>
      <c r="B99" s="2"/>
      <c r="C99" s="67"/>
      <c r="D99" s="1"/>
      <c r="F99" s="1"/>
      <c r="G99" s="1"/>
      <c r="H99" s="1"/>
    </row>
    <row r="100" spans="1:8">
      <c r="A100" s="2"/>
      <c r="B100" s="2"/>
      <c r="C100" s="67"/>
      <c r="D100" s="1"/>
      <c r="F100" s="1"/>
      <c r="G100" s="1"/>
      <c r="H100" s="1"/>
    </row>
    <row r="101" spans="1:8">
      <c r="A101" s="2"/>
      <c r="B101" s="2"/>
      <c r="C101" s="67"/>
      <c r="D101" s="1"/>
      <c r="F101" s="1"/>
      <c r="G101" s="1"/>
      <c r="H101" s="1"/>
    </row>
    <row r="102" spans="1:8">
      <c r="A102" s="2"/>
      <c r="B102" s="2"/>
      <c r="C102" s="67"/>
      <c r="D102" s="1"/>
      <c r="F102" s="1"/>
      <c r="G102" s="1"/>
      <c r="H102" s="1"/>
    </row>
    <row r="103" spans="1:8">
      <c r="A103" s="2"/>
      <c r="B103" s="2"/>
      <c r="C103" s="67"/>
      <c r="D103" s="1"/>
      <c r="F103" s="1"/>
      <c r="G103" s="1"/>
      <c r="H103" s="1"/>
    </row>
    <row r="104" spans="1:8">
      <c r="A104" s="2"/>
      <c r="B104" s="2"/>
      <c r="C104" s="67"/>
      <c r="D104" s="1"/>
      <c r="F104" s="1"/>
      <c r="G104" s="1"/>
      <c r="H104" s="1"/>
    </row>
    <row r="105" spans="1:8">
      <c r="A105" s="2"/>
      <c r="B105" s="2"/>
      <c r="C105" s="67"/>
      <c r="D105" s="1"/>
      <c r="F105" s="1"/>
      <c r="G105" s="1"/>
      <c r="H105" s="1"/>
    </row>
    <row r="106" spans="1:8">
      <c r="A106" s="2"/>
      <c r="B106" s="2"/>
      <c r="C106" s="67"/>
      <c r="D106" s="1"/>
      <c r="F106" s="1"/>
      <c r="G106" s="1"/>
      <c r="H106" s="1"/>
    </row>
    <row r="107" spans="1:8">
      <c r="A107" s="2"/>
      <c r="B107" s="2"/>
      <c r="C107" s="67"/>
      <c r="D107" s="1"/>
      <c r="F107" s="1"/>
      <c r="G107" s="1"/>
      <c r="H107" s="1"/>
    </row>
    <row r="108" spans="1:8">
      <c r="A108" s="2"/>
      <c r="B108" s="2"/>
      <c r="C108" s="67"/>
      <c r="D108" s="1"/>
      <c r="F108" s="1"/>
      <c r="G108" s="1"/>
      <c r="H108" s="1"/>
    </row>
    <row r="109" spans="1:8">
      <c r="A109" s="2"/>
      <c r="B109" s="2"/>
      <c r="C109" s="67"/>
      <c r="D109" s="1"/>
      <c r="F109" s="1"/>
      <c r="G109" s="1"/>
      <c r="H109" s="1"/>
    </row>
    <row r="110" spans="1:8">
      <c r="A110" s="2"/>
      <c r="B110" s="2"/>
      <c r="C110" s="67"/>
      <c r="D110" s="1"/>
      <c r="F110" s="1"/>
      <c r="G110" s="1"/>
      <c r="H110" s="1"/>
    </row>
    <row r="111" spans="1:8">
      <c r="A111" s="2"/>
      <c r="B111" s="2"/>
      <c r="C111" s="67"/>
      <c r="D111" s="1"/>
      <c r="F111" s="1"/>
      <c r="G111" s="1"/>
      <c r="H111" s="1"/>
    </row>
    <row r="112" spans="1:8">
      <c r="A112" s="2"/>
      <c r="B112" s="2"/>
      <c r="C112" s="67"/>
      <c r="D112" s="1"/>
      <c r="F112" s="1"/>
      <c r="G112" s="1"/>
      <c r="H112" s="1"/>
    </row>
    <row r="113" spans="1:8">
      <c r="A113" s="2"/>
      <c r="B113" s="2"/>
      <c r="C113" s="67"/>
      <c r="D113" s="1"/>
      <c r="F113" s="1"/>
      <c r="G113" s="1"/>
      <c r="H113" s="1"/>
    </row>
    <row r="114" spans="1:8">
      <c r="A114" s="2"/>
      <c r="B114" s="2"/>
      <c r="C114" s="67"/>
      <c r="D114" s="1"/>
      <c r="F114" s="1"/>
      <c r="G114" s="1"/>
      <c r="H114" s="1"/>
    </row>
    <row r="115" spans="1:8">
      <c r="A115" s="2"/>
      <c r="B115" s="2"/>
      <c r="C115" s="67"/>
      <c r="D115" s="1"/>
      <c r="F115" s="1"/>
      <c r="G115" s="1"/>
      <c r="H115" s="1"/>
    </row>
    <row r="116" spans="1:8">
      <c r="A116" s="2"/>
      <c r="B116" s="2"/>
      <c r="C116" s="67"/>
      <c r="D116" s="1"/>
      <c r="F116" s="1"/>
      <c r="G116" s="1"/>
      <c r="H116" s="1"/>
    </row>
    <row r="117" spans="1:8">
      <c r="A117" s="2"/>
      <c r="B117" s="2"/>
      <c r="C117" s="67"/>
      <c r="D117" s="1"/>
      <c r="F117" s="1"/>
      <c r="G117" s="1"/>
      <c r="H117" s="1"/>
    </row>
    <row r="118" spans="1:8">
      <c r="A118" s="2"/>
      <c r="B118" s="2"/>
      <c r="C118" s="67"/>
      <c r="D118" s="1"/>
      <c r="F118" s="1"/>
      <c r="G118" s="1"/>
      <c r="H118" s="1"/>
    </row>
    <row r="119" spans="1:8">
      <c r="A119" s="2"/>
      <c r="B119" s="2"/>
      <c r="C119" s="67"/>
      <c r="D119" s="1"/>
      <c r="F119" s="1"/>
      <c r="G119" s="1"/>
      <c r="H119" s="1"/>
    </row>
    <row r="120" spans="1:8">
      <c r="A120" s="2"/>
      <c r="B120" s="2"/>
      <c r="C120" s="67"/>
      <c r="D120" s="1"/>
      <c r="F120" s="1"/>
      <c r="G120" s="1"/>
      <c r="H120" s="1"/>
    </row>
    <row r="121" spans="1:8">
      <c r="A121" s="2"/>
      <c r="B121" s="2"/>
      <c r="C121" s="67"/>
      <c r="D121" s="1"/>
      <c r="F121" s="1"/>
      <c r="G121" s="1"/>
      <c r="H121" s="1"/>
    </row>
    <row r="122" spans="1:8">
      <c r="A122" s="2"/>
      <c r="B122" s="2"/>
      <c r="C122" s="67"/>
      <c r="D122" s="1"/>
      <c r="F122" s="1"/>
      <c r="G122" s="1"/>
      <c r="H122" s="1"/>
    </row>
    <row r="123" spans="1:8">
      <c r="A123" s="2"/>
      <c r="B123" s="2"/>
      <c r="C123" s="67"/>
      <c r="D123" s="1"/>
      <c r="F123" s="1"/>
      <c r="G123" s="1"/>
      <c r="H123" s="1"/>
    </row>
    <row r="124" spans="1:8">
      <c r="A124" s="2"/>
      <c r="B124" s="2"/>
      <c r="C124" s="67"/>
      <c r="D124" s="1"/>
      <c r="F124" s="1"/>
      <c r="G124" s="1"/>
      <c r="H124" s="1"/>
    </row>
    <row r="125" spans="1:8">
      <c r="A125" s="2"/>
      <c r="B125" s="2"/>
      <c r="C125" s="67"/>
      <c r="D125" s="1"/>
      <c r="F125" s="1"/>
      <c r="G125" s="1"/>
      <c r="H125" s="1"/>
    </row>
    <row r="126" spans="1:8">
      <c r="A126" s="2"/>
      <c r="B126" s="2"/>
      <c r="C126" s="67"/>
      <c r="D126" s="1"/>
      <c r="F126" s="1"/>
      <c r="G126" s="1"/>
      <c r="H126" s="1"/>
    </row>
    <row r="127" spans="1:8">
      <c r="A127" s="2"/>
      <c r="B127" s="2"/>
      <c r="C127" s="67"/>
      <c r="D127" s="1"/>
      <c r="F127" s="1"/>
      <c r="G127" s="1"/>
      <c r="H127" s="1"/>
    </row>
    <row r="128" spans="1:8">
      <c r="A128" s="2"/>
      <c r="B128" s="2"/>
      <c r="C128" s="67"/>
      <c r="D128" s="1"/>
      <c r="F128" s="1"/>
      <c r="G128" s="1"/>
      <c r="H128" s="1"/>
    </row>
    <row r="129" spans="1:8">
      <c r="A129" s="2"/>
      <c r="B129" s="2"/>
      <c r="C129" s="67"/>
      <c r="D129" s="1"/>
      <c r="F129" s="1"/>
      <c r="G129" s="1"/>
      <c r="H129" s="1"/>
    </row>
    <row r="130" spans="1:8">
      <c r="A130" s="2"/>
      <c r="B130" s="2"/>
      <c r="C130" s="67"/>
      <c r="D130" s="1"/>
      <c r="F130" s="1"/>
      <c r="G130" s="1"/>
      <c r="H130" s="1"/>
    </row>
    <row r="131" spans="1:8">
      <c r="A131" s="2"/>
      <c r="B131" s="2"/>
      <c r="C131" s="67"/>
      <c r="D131" s="1"/>
      <c r="F131" s="1"/>
      <c r="G131" s="1"/>
      <c r="H131" s="1"/>
    </row>
    <row r="132" spans="1:8">
      <c r="A132" s="2"/>
      <c r="B132" s="2"/>
      <c r="C132" s="67"/>
      <c r="D132" s="1"/>
      <c r="F132" s="1"/>
      <c r="G132" s="1"/>
      <c r="H132" s="1"/>
    </row>
    <row r="133" spans="1:8">
      <c r="A133" s="2"/>
      <c r="B133" s="2"/>
      <c r="C133" s="67"/>
      <c r="D133" s="1"/>
      <c r="F133" s="1"/>
      <c r="G133" s="1"/>
      <c r="H133" s="1"/>
    </row>
    <row r="134" spans="1:8">
      <c r="A134" s="2"/>
      <c r="B134" s="2"/>
      <c r="C134" s="67"/>
      <c r="D134" s="1"/>
      <c r="F134" s="1"/>
      <c r="G134" s="1"/>
      <c r="H134" s="1"/>
    </row>
    <row r="135" spans="1:8">
      <c r="A135" s="2"/>
      <c r="B135" s="2"/>
      <c r="C135" s="67"/>
      <c r="D135" s="1"/>
      <c r="F135" s="1"/>
      <c r="G135" s="1"/>
      <c r="H135" s="1"/>
    </row>
    <row r="136" spans="1:8">
      <c r="A136" s="2"/>
      <c r="B136" s="2"/>
      <c r="C136" s="67"/>
      <c r="D136" s="1"/>
      <c r="F136" s="1"/>
      <c r="G136" s="1"/>
      <c r="H136" s="1"/>
    </row>
    <row r="137" spans="1:8">
      <c r="A137" s="2"/>
      <c r="B137" s="2"/>
      <c r="C137" s="67"/>
      <c r="D137" s="1"/>
      <c r="F137" s="1"/>
      <c r="G137" s="1"/>
      <c r="H137" s="1"/>
    </row>
    <row r="138" spans="1:8">
      <c r="A138" s="2"/>
      <c r="B138" s="2"/>
      <c r="C138" s="67"/>
      <c r="D138" s="1"/>
      <c r="F138" s="1"/>
      <c r="G138" s="1"/>
      <c r="H138" s="1"/>
    </row>
    <row r="139" spans="1:8">
      <c r="A139" s="2"/>
      <c r="B139" s="2"/>
      <c r="C139" s="67"/>
      <c r="D139" s="1"/>
      <c r="F139" s="1"/>
      <c r="G139" s="1"/>
      <c r="H139" s="1"/>
    </row>
    <row r="140" spans="1:8">
      <c r="A140" s="2"/>
      <c r="B140" s="2"/>
      <c r="C140" s="67"/>
      <c r="D140" s="1"/>
      <c r="F140" s="1"/>
      <c r="G140" s="1"/>
      <c r="H140" s="1"/>
    </row>
    <row r="141" spans="1:8">
      <c r="A141" s="2"/>
      <c r="B141" s="2"/>
      <c r="C141" s="67"/>
      <c r="D141" s="1"/>
      <c r="F141" s="1"/>
      <c r="G141" s="1"/>
      <c r="H141" s="1"/>
    </row>
    <row r="142" spans="1:8">
      <c r="A142" s="2"/>
      <c r="B142" s="2"/>
      <c r="C142" s="67"/>
      <c r="D142" s="1"/>
      <c r="F142" s="1"/>
      <c r="G142" s="1"/>
      <c r="H142" s="1"/>
    </row>
    <row r="143" spans="1:8">
      <c r="A143" s="2"/>
      <c r="B143" s="2"/>
      <c r="C143" s="67"/>
      <c r="D143" s="1"/>
      <c r="F143" s="1"/>
      <c r="G143" s="1"/>
      <c r="H143" s="1"/>
    </row>
    <row r="144" spans="1:8">
      <c r="A144" s="2"/>
      <c r="B144" s="2"/>
      <c r="C144" s="67"/>
      <c r="D144" s="1"/>
      <c r="F144" s="1"/>
      <c r="G144" s="1"/>
      <c r="H144" s="1"/>
    </row>
    <row r="145" spans="1:8">
      <c r="A145" s="2"/>
      <c r="B145" s="2"/>
      <c r="C145" s="67"/>
      <c r="D145" s="1"/>
      <c r="F145" s="1"/>
      <c r="G145" s="1"/>
      <c r="H145" s="1"/>
    </row>
    <row r="146" spans="1:8">
      <c r="A146" s="2"/>
      <c r="B146" s="2"/>
      <c r="C146" s="67"/>
      <c r="D146" s="1"/>
      <c r="F146" s="1"/>
      <c r="G146" s="1"/>
      <c r="H146" s="1"/>
    </row>
    <row r="147" spans="1:8">
      <c r="A147" s="2"/>
      <c r="B147" s="2"/>
      <c r="C147" s="67"/>
      <c r="D147" s="1"/>
      <c r="F147" s="1"/>
      <c r="G147" s="1"/>
      <c r="H147" s="1"/>
    </row>
    <row r="148" spans="1:8">
      <c r="A148" s="2"/>
      <c r="B148" s="2"/>
      <c r="C148" s="67"/>
      <c r="D148" s="1"/>
      <c r="F148" s="1"/>
      <c r="G148" s="1"/>
      <c r="H148" s="1"/>
    </row>
    <row r="149" spans="1:8">
      <c r="A149" s="2"/>
      <c r="B149" s="2"/>
      <c r="C149" s="67"/>
      <c r="D149" s="1"/>
      <c r="F149" s="1"/>
      <c r="G149" s="1"/>
      <c r="H149" s="1"/>
    </row>
    <row r="150" spans="1:8">
      <c r="A150" s="2"/>
      <c r="B150" s="2"/>
      <c r="C150" s="67"/>
      <c r="D150" s="1"/>
      <c r="F150" s="1"/>
      <c r="G150" s="1"/>
      <c r="H150" s="1"/>
    </row>
    <row r="151" spans="1:8">
      <c r="A151" s="2"/>
      <c r="B151" s="2"/>
      <c r="C151" s="67"/>
      <c r="D151" s="1"/>
      <c r="F151" s="1"/>
      <c r="G151" s="1"/>
      <c r="H151" s="1"/>
    </row>
    <row r="152" spans="1:8">
      <c r="A152" s="2"/>
      <c r="B152" s="2"/>
      <c r="C152" s="67"/>
      <c r="D152" s="1"/>
      <c r="F152" s="1"/>
      <c r="G152" s="1"/>
      <c r="H152" s="1"/>
    </row>
    <row r="153" spans="1:8">
      <c r="A153" s="2"/>
      <c r="B153" s="2"/>
      <c r="C153" s="67"/>
      <c r="D153" s="1"/>
      <c r="F153" s="1"/>
      <c r="G153" s="1"/>
      <c r="H153" s="1"/>
    </row>
    <row r="154" spans="1:8">
      <c r="A154" s="2"/>
      <c r="B154" s="2"/>
      <c r="C154" s="67"/>
      <c r="D154" s="1"/>
      <c r="F154" s="1"/>
      <c r="G154" s="1"/>
      <c r="H154" s="1"/>
    </row>
    <row r="155" spans="1:8">
      <c r="A155" s="2"/>
      <c r="B155" s="2"/>
      <c r="C155" s="67"/>
      <c r="D155" s="1"/>
      <c r="F155" s="1"/>
      <c r="G155" s="1"/>
      <c r="H155" s="1"/>
    </row>
    <row r="156" spans="1:8">
      <c r="A156" s="2"/>
      <c r="B156" s="2"/>
      <c r="C156" s="67"/>
      <c r="D156" s="1"/>
      <c r="F156" s="1"/>
      <c r="G156" s="1"/>
      <c r="H156" s="1"/>
    </row>
    <row r="157" spans="1:8">
      <c r="A157" s="2"/>
      <c r="B157" s="2"/>
      <c r="C157" s="67"/>
      <c r="D157" s="1"/>
      <c r="F157" s="1"/>
      <c r="G157" s="1"/>
      <c r="H157" s="1"/>
    </row>
    <row r="158" spans="1:8">
      <c r="A158" s="2"/>
      <c r="B158" s="2"/>
      <c r="C158" s="67"/>
      <c r="D158" s="1"/>
      <c r="F158" s="1"/>
      <c r="G158" s="1"/>
      <c r="H158" s="1"/>
    </row>
    <row r="159" spans="1:8">
      <c r="A159" s="2"/>
      <c r="B159" s="2"/>
      <c r="C159" s="67"/>
      <c r="D159" s="1"/>
      <c r="F159" s="1"/>
      <c r="G159" s="1"/>
      <c r="H159" s="1"/>
    </row>
    <row r="160" spans="1:8">
      <c r="A160" s="2"/>
      <c r="B160" s="2"/>
      <c r="C160" s="67"/>
      <c r="D160" s="1"/>
      <c r="F160" s="1"/>
      <c r="G160" s="1"/>
      <c r="H160" s="1"/>
    </row>
    <row r="161" spans="1:8">
      <c r="A161" s="2"/>
      <c r="B161" s="2"/>
      <c r="C161" s="67"/>
      <c r="D161" s="1"/>
      <c r="F161" s="1"/>
      <c r="G161" s="1"/>
      <c r="H161" s="1"/>
    </row>
    <row r="162" spans="1:8">
      <c r="A162" s="2"/>
      <c r="B162" s="2"/>
      <c r="C162" s="67"/>
      <c r="D162" s="1"/>
      <c r="F162" s="1"/>
      <c r="G162" s="1"/>
      <c r="H162" s="1"/>
    </row>
    <row r="163" spans="1:8">
      <c r="A163" s="2"/>
      <c r="B163" s="2"/>
      <c r="C163" s="67"/>
      <c r="D163" s="1"/>
      <c r="F163" s="1"/>
      <c r="G163" s="1"/>
      <c r="H163" s="1"/>
    </row>
    <row r="164" spans="1:8">
      <c r="A164" s="2"/>
      <c r="B164" s="2"/>
      <c r="C164" s="67"/>
      <c r="D164" s="1"/>
      <c r="F164" s="1"/>
      <c r="G164" s="1"/>
      <c r="H164" s="1"/>
    </row>
    <row r="165" spans="1:8">
      <c r="A165" s="2"/>
      <c r="B165" s="2"/>
      <c r="C165" s="67"/>
      <c r="D165" s="1"/>
      <c r="F165" s="1"/>
      <c r="G165" s="1"/>
      <c r="H165" s="1"/>
    </row>
    <row r="166" spans="1:8">
      <c r="A166" s="2"/>
      <c r="B166" s="2"/>
      <c r="C166" s="67"/>
      <c r="D166" s="1"/>
      <c r="F166" s="1"/>
      <c r="G166" s="1"/>
      <c r="H166" s="1"/>
    </row>
    <row r="167" spans="1:8">
      <c r="A167" s="2"/>
      <c r="B167" s="2"/>
      <c r="C167" s="67"/>
      <c r="D167" s="1"/>
      <c r="F167" s="1"/>
      <c r="G167" s="1"/>
      <c r="H167" s="1"/>
    </row>
    <row r="168" spans="1:8">
      <c r="A168" s="2"/>
      <c r="B168" s="2"/>
      <c r="C168" s="67"/>
      <c r="D168" s="1"/>
      <c r="F168" s="1"/>
      <c r="G168" s="1"/>
      <c r="H168" s="1"/>
    </row>
    <row r="169" spans="1:8">
      <c r="A169" s="2"/>
      <c r="B169" s="2"/>
      <c r="C169" s="67"/>
      <c r="D169" s="1"/>
      <c r="F169" s="1"/>
      <c r="G169" s="1"/>
      <c r="H169" s="1"/>
    </row>
    <row r="170" spans="1:8">
      <c r="A170" s="2"/>
      <c r="B170" s="2"/>
      <c r="C170" s="67"/>
      <c r="D170" s="1"/>
      <c r="F170" s="1"/>
      <c r="G170" s="1"/>
      <c r="H170" s="1"/>
    </row>
    <row r="171" spans="1:8">
      <c r="A171" s="2"/>
      <c r="B171" s="2"/>
      <c r="C171" s="67"/>
      <c r="D171" s="1"/>
      <c r="F171" s="1"/>
      <c r="G171" s="1"/>
      <c r="H171" s="1"/>
    </row>
    <row r="172" spans="1:8">
      <c r="A172" s="2"/>
      <c r="B172" s="2"/>
      <c r="C172" s="67"/>
      <c r="D172" s="1"/>
      <c r="F172" s="1"/>
      <c r="G172" s="1"/>
      <c r="H172" s="1"/>
    </row>
    <row r="173" spans="1:8">
      <c r="A173" s="2"/>
      <c r="B173" s="2"/>
      <c r="C173" s="67"/>
      <c r="D173" s="1"/>
      <c r="F173" s="1"/>
      <c r="G173" s="1"/>
      <c r="H173" s="1"/>
    </row>
    <row r="174" spans="1:8">
      <c r="A174" s="2"/>
      <c r="B174" s="2"/>
      <c r="C174" s="67"/>
      <c r="D174" s="1"/>
      <c r="F174" s="1"/>
      <c r="G174" s="1"/>
      <c r="H174" s="1"/>
    </row>
    <row r="175" spans="1:8">
      <c r="A175" s="2"/>
      <c r="B175" s="2"/>
      <c r="C175" s="67"/>
      <c r="D175" s="1"/>
      <c r="F175" s="1"/>
      <c r="G175" s="1"/>
      <c r="H175" s="1"/>
    </row>
    <row r="176" spans="1:8">
      <c r="A176" s="2"/>
      <c r="B176" s="2"/>
      <c r="C176" s="67"/>
      <c r="D176" s="1"/>
      <c r="F176" s="1"/>
      <c r="G176" s="1"/>
      <c r="H176" s="1"/>
    </row>
    <row r="177" spans="1:8">
      <c r="A177" s="2"/>
      <c r="B177" s="2"/>
      <c r="C177" s="67"/>
      <c r="D177" s="1"/>
      <c r="F177" s="1"/>
      <c r="G177" s="1"/>
      <c r="H177" s="1"/>
    </row>
    <row r="178" spans="1:8">
      <c r="A178" s="2"/>
      <c r="B178" s="2"/>
      <c r="C178" s="67"/>
      <c r="D178" s="1"/>
      <c r="F178" s="1"/>
      <c r="G178" s="1"/>
      <c r="H178" s="1"/>
    </row>
    <row r="179" spans="1:8">
      <c r="A179" s="2"/>
      <c r="B179" s="2"/>
      <c r="C179" s="67"/>
      <c r="D179" s="1"/>
      <c r="F179" s="1"/>
      <c r="G179" s="1"/>
      <c r="H179" s="1"/>
    </row>
    <row r="180" spans="1:8">
      <c r="A180" s="2"/>
      <c r="B180" s="2"/>
      <c r="C180" s="67"/>
      <c r="D180" s="1"/>
      <c r="F180" s="1"/>
      <c r="G180" s="1"/>
      <c r="H180" s="1"/>
    </row>
    <row r="181" spans="1:8">
      <c r="A181" s="2"/>
      <c r="B181" s="2"/>
      <c r="C181" s="67"/>
      <c r="D181" s="1"/>
      <c r="F181" s="1"/>
      <c r="G181" s="1"/>
      <c r="H181" s="1"/>
    </row>
    <row r="182" spans="1:8">
      <c r="A182" s="2"/>
      <c r="B182" s="2"/>
      <c r="C182" s="67"/>
      <c r="D182" s="1"/>
      <c r="F182" s="1"/>
      <c r="G182" s="1"/>
      <c r="H182" s="1"/>
    </row>
    <row r="183" spans="1:8">
      <c r="A183" s="2"/>
      <c r="B183" s="2"/>
      <c r="C183" s="67"/>
      <c r="D183" s="1"/>
      <c r="F183" s="1"/>
      <c r="G183" s="1"/>
      <c r="H183" s="1"/>
    </row>
    <row r="184" spans="1:8">
      <c r="A184" s="2"/>
      <c r="B184" s="2"/>
      <c r="C184" s="67"/>
      <c r="D184" s="1"/>
      <c r="F184" s="1"/>
      <c r="G184" s="1"/>
      <c r="H184" s="1"/>
    </row>
    <row r="185" spans="1:8">
      <c r="A185" s="2"/>
      <c r="B185" s="2"/>
      <c r="C185" s="67"/>
      <c r="D185" s="1"/>
      <c r="F185" s="1"/>
      <c r="G185" s="1"/>
      <c r="H185" s="1"/>
    </row>
    <row r="186" spans="1:8">
      <c r="A186" s="2"/>
      <c r="B186" s="2"/>
      <c r="C186" s="67"/>
      <c r="D186" s="1"/>
      <c r="F186" s="1"/>
      <c r="G186" s="1"/>
      <c r="H186" s="1"/>
    </row>
    <row r="187" spans="1:8">
      <c r="A187" s="2"/>
      <c r="B187" s="2"/>
      <c r="C187" s="67"/>
      <c r="D187" s="1"/>
      <c r="F187" s="1"/>
      <c r="G187" s="1"/>
      <c r="H187" s="1"/>
    </row>
    <row r="188" spans="1:8">
      <c r="A188" s="2"/>
      <c r="B188" s="2"/>
      <c r="C188" s="67"/>
      <c r="D188" s="1"/>
      <c r="F188" s="1"/>
      <c r="G188" s="1"/>
      <c r="H188" s="1"/>
    </row>
    <row r="189" spans="1:8">
      <c r="A189" s="2"/>
      <c r="B189" s="2"/>
      <c r="C189" s="67"/>
      <c r="D189" s="1"/>
      <c r="F189" s="1"/>
      <c r="G189" s="1"/>
      <c r="H189" s="1"/>
    </row>
    <row r="190" spans="1:8">
      <c r="A190" s="2"/>
      <c r="B190" s="2"/>
      <c r="C190" s="67"/>
      <c r="D190" s="1"/>
      <c r="F190" s="1"/>
      <c r="G190" s="1"/>
      <c r="H190" s="1"/>
    </row>
    <row r="191" spans="1:8">
      <c r="A191" s="2"/>
      <c r="B191" s="2"/>
      <c r="C191" s="67"/>
      <c r="D191" s="1"/>
      <c r="F191" s="1"/>
      <c r="G191" s="1"/>
      <c r="H191" s="1"/>
    </row>
    <row r="192" spans="1:8">
      <c r="A192" s="2"/>
      <c r="B192" s="2"/>
      <c r="C192" s="67"/>
      <c r="D192" s="1"/>
      <c r="F192" s="1"/>
      <c r="G192" s="1"/>
      <c r="H192" s="1"/>
    </row>
    <row r="193" spans="1:8">
      <c r="A193" s="2"/>
      <c r="B193" s="2"/>
      <c r="C193" s="67"/>
      <c r="D193" s="1"/>
      <c r="F193" s="1"/>
      <c r="G193" s="1"/>
      <c r="H193" s="1"/>
    </row>
    <row r="194" spans="1:8">
      <c r="A194" s="2"/>
      <c r="B194" s="2"/>
      <c r="C194" s="67"/>
      <c r="D194" s="1"/>
      <c r="F194" s="1"/>
      <c r="G194" s="1"/>
      <c r="H194" s="1"/>
    </row>
    <row r="195" spans="1:8">
      <c r="A195" s="2"/>
      <c r="B195" s="2"/>
      <c r="C195" s="67"/>
      <c r="D195" s="1"/>
      <c r="F195" s="1"/>
      <c r="G195" s="1"/>
      <c r="H195" s="1"/>
    </row>
    <row r="196" spans="1:8">
      <c r="A196" s="2"/>
      <c r="B196" s="2"/>
      <c r="C196" s="67"/>
      <c r="D196" s="1"/>
      <c r="F196" s="1"/>
      <c r="G196" s="1"/>
      <c r="H196" s="1"/>
    </row>
    <row r="197" spans="1:8">
      <c r="A197" s="2"/>
      <c r="B197" s="2"/>
      <c r="C197" s="67"/>
      <c r="D197" s="1"/>
      <c r="F197" s="1"/>
      <c r="G197" s="1"/>
      <c r="H197" s="1"/>
    </row>
    <row r="198" spans="1:8">
      <c r="A198" s="2"/>
      <c r="B198" s="2"/>
      <c r="C198" s="67"/>
      <c r="D198" s="1"/>
      <c r="F198" s="1"/>
      <c r="G198" s="1"/>
      <c r="H198" s="1"/>
    </row>
    <row r="199" spans="1:8">
      <c r="A199" s="2"/>
      <c r="B199" s="2"/>
      <c r="C199" s="67"/>
      <c r="D199" s="1"/>
      <c r="F199" s="1"/>
      <c r="G199" s="1"/>
      <c r="H199" s="1"/>
    </row>
    <row r="200" spans="1:8">
      <c r="A200" s="2"/>
      <c r="B200" s="2"/>
      <c r="C200" s="67"/>
      <c r="D200" s="1"/>
      <c r="F200" s="1"/>
      <c r="G200" s="1"/>
      <c r="H200" s="1"/>
    </row>
    <row r="201" spans="1:8">
      <c r="A201" s="2"/>
      <c r="B201" s="2"/>
      <c r="C201" s="67"/>
      <c r="D201" s="1"/>
      <c r="F201" s="1"/>
      <c r="G201" s="1"/>
      <c r="H201" s="1"/>
    </row>
    <row r="202" spans="1:8">
      <c r="A202" s="2"/>
      <c r="B202" s="2"/>
      <c r="C202" s="67"/>
      <c r="D202" s="1"/>
      <c r="F202" s="1"/>
      <c r="G202" s="1"/>
      <c r="H202" s="1"/>
    </row>
    <row r="203" spans="1:8">
      <c r="A203" s="2"/>
      <c r="B203" s="2"/>
      <c r="C203" s="67"/>
      <c r="D203" s="1"/>
      <c r="F203" s="1"/>
      <c r="G203" s="1"/>
      <c r="H203" s="1"/>
    </row>
    <row r="204" spans="1:8">
      <c r="A204" s="2"/>
      <c r="B204" s="2"/>
      <c r="C204" s="67"/>
      <c r="D204" s="1"/>
      <c r="F204" s="1"/>
      <c r="G204" s="1"/>
      <c r="H204" s="1"/>
    </row>
    <row r="205" spans="1:8">
      <c r="A205" s="2"/>
      <c r="B205" s="2"/>
      <c r="C205" s="67"/>
      <c r="D205" s="1"/>
      <c r="F205" s="1"/>
      <c r="G205" s="1"/>
      <c r="H205" s="1"/>
    </row>
    <row r="206" spans="1:8">
      <c r="A206" s="2"/>
      <c r="B206" s="2"/>
      <c r="C206" s="67"/>
      <c r="D206" s="1"/>
      <c r="F206" s="1"/>
      <c r="G206" s="1"/>
      <c r="H206" s="1"/>
    </row>
    <row r="207" spans="1:8">
      <c r="A207" s="2"/>
      <c r="B207" s="2"/>
      <c r="C207" s="67"/>
      <c r="D207" s="1"/>
      <c r="F207" s="1"/>
      <c r="G207" s="1"/>
      <c r="H207" s="1"/>
    </row>
    <row r="208" spans="1:8">
      <c r="A208" s="2"/>
      <c r="B208" s="2"/>
      <c r="C208" s="67"/>
      <c r="D208" s="1"/>
      <c r="F208" s="1"/>
      <c r="G208" s="1"/>
      <c r="H208" s="1"/>
    </row>
    <row r="209" spans="1:8">
      <c r="A209" s="2"/>
      <c r="B209" s="2"/>
      <c r="C209" s="67"/>
      <c r="D209" s="1"/>
      <c r="F209" s="1"/>
      <c r="G209" s="1"/>
      <c r="H209" s="1"/>
    </row>
    <row r="210" spans="1:8">
      <c r="A210" s="2"/>
      <c r="B210" s="2"/>
      <c r="C210" s="67"/>
      <c r="D210" s="1"/>
      <c r="F210" s="1"/>
      <c r="G210" s="1"/>
      <c r="H210" s="1"/>
    </row>
    <row r="211" spans="1:8">
      <c r="A211" s="2"/>
      <c r="B211" s="2"/>
      <c r="C211" s="67"/>
      <c r="D211" s="1"/>
      <c r="F211" s="1"/>
      <c r="G211" s="1"/>
      <c r="H211" s="1"/>
    </row>
    <row r="212" spans="1:8">
      <c r="A212" s="2"/>
      <c r="B212" s="2"/>
      <c r="C212" s="67"/>
      <c r="D212" s="1"/>
      <c r="F212" s="1"/>
      <c r="G212" s="1"/>
      <c r="H212" s="1"/>
    </row>
    <row r="213" spans="1:8">
      <c r="A213" s="2"/>
      <c r="B213" s="2"/>
      <c r="C213" s="67"/>
      <c r="D213" s="1"/>
      <c r="F213" s="1"/>
      <c r="G213" s="1"/>
      <c r="H213" s="1"/>
    </row>
    <row r="214" spans="1:8">
      <c r="A214" s="2"/>
      <c r="B214" s="2"/>
      <c r="C214" s="67"/>
      <c r="D214" s="1"/>
      <c r="F214" s="1"/>
      <c r="G214" s="1"/>
      <c r="H214" s="1"/>
    </row>
    <row r="215" spans="1:8">
      <c r="A215" s="2"/>
      <c r="B215" s="2"/>
      <c r="C215" s="67"/>
      <c r="D215" s="1"/>
      <c r="F215" s="1"/>
      <c r="G215" s="1"/>
      <c r="H215" s="1"/>
    </row>
    <row r="216" spans="1:8">
      <c r="A216" s="2"/>
      <c r="B216" s="2"/>
      <c r="C216" s="67"/>
      <c r="D216" s="1"/>
      <c r="F216" s="1"/>
      <c r="G216" s="1"/>
      <c r="H216" s="1"/>
    </row>
    <row r="217" spans="1:8">
      <c r="A217" s="2"/>
      <c r="B217" s="2"/>
      <c r="C217" s="67"/>
      <c r="D217" s="1"/>
      <c r="F217" s="1"/>
      <c r="G217" s="1"/>
      <c r="H217" s="1"/>
    </row>
    <row r="218" spans="1:8">
      <c r="A218" s="2"/>
      <c r="B218" s="2"/>
      <c r="C218" s="67"/>
      <c r="D218" s="1"/>
      <c r="F218" s="1"/>
      <c r="G218" s="1"/>
      <c r="H218" s="1"/>
    </row>
    <row r="219" spans="1:8">
      <c r="A219" s="2"/>
      <c r="B219" s="2"/>
      <c r="C219" s="67"/>
      <c r="D219" s="1"/>
      <c r="F219" s="1"/>
      <c r="G219" s="1"/>
      <c r="H219" s="1"/>
    </row>
    <row r="220" spans="1:8">
      <c r="A220" s="2"/>
      <c r="B220" s="2"/>
      <c r="C220" s="67"/>
      <c r="D220" s="1"/>
      <c r="F220" s="1"/>
      <c r="G220" s="1"/>
      <c r="H220" s="1"/>
    </row>
    <row r="221" spans="1:8">
      <c r="A221" s="2"/>
      <c r="B221" s="2"/>
      <c r="C221" s="67"/>
      <c r="D221" s="1"/>
      <c r="F221" s="1"/>
      <c r="G221" s="1"/>
      <c r="H221" s="1"/>
    </row>
    <row r="222" spans="1:8">
      <c r="A222" s="2"/>
      <c r="B222" s="2"/>
      <c r="C222" s="67"/>
      <c r="D222" s="1"/>
      <c r="F222" s="1"/>
      <c r="G222" s="1"/>
      <c r="H222" s="1"/>
    </row>
    <row r="223" spans="1:8">
      <c r="A223" s="2"/>
      <c r="B223" s="2"/>
      <c r="C223" s="67"/>
      <c r="D223" s="1"/>
      <c r="F223" s="1"/>
      <c r="G223" s="1"/>
      <c r="H223" s="1"/>
    </row>
    <row r="224" spans="1:8">
      <c r="A224" s="2"/>
      <c r="B224" s="2"/>
      <c r="C224" s="67"/>
      <c r="D224" s="1"/>
      <c r="F224" s="1"/>
      <c r="G224" s="1"/>
      <c r="H224" s="1"/>
    </row>
    <row r="225" spans="1:8">
      <c r="A225" s="2"/>
      <c r="B225" s="2"/>
      <c r="C225" s="67"/>
      <c r="D225" s="1"/>
      <c r="F225" s="1"/>
      <c r="G225" s="1"/>
      <c r="H225" s="1"/>
    </row>
    <row r="226" spans="1:8">
      <c r="A226" s="2"/>
      <c r="B226" s="2"/>
      <c r="C226" s="67"/>
      <c r="D226" s="1"/>
      <c r="F226" s="1"/>
      <c r="G226" s="1"/>
      <c r="H226" s="1"/>
    </row>
    <row r="227" spans="1:8">
      <c r="A227" s="2"/>
      <c r="B227" s="2"/>
      <c r="C227" s="67"/>
      <c r="D227" s="1"/>
      <c r="F227" s="1"/>
      <c r="G227" s="1"/>
      <c r="H227" s="1"/>
    </row>
    <row r="228" spans="1:8">
      <c r="A228" s="2"/>
      <c r="B228" s="2"/>
      <c r="C228" s="67"/>
      <c r="D228" s="1"/>
      <c r="F228" s="1"/>
      <c r="G228" s="1"/>
      <c r="H228" s="1"/>
    </row>
    <row r="229" spans="1:8">
      <c r="A229" s="2"/>
      <c r="B229" s="2"/>
      <c r="C229" s="67"/>
      <c r="D229" s="1"/>
      <c r="F229" s="1"/>
      <c r="G229" s="1"/>
      <c r="H229" s="1"/>
    </row>
    <row r="230" spans="1:8">
      <c r="A230" s="2"/>
      <c r="B230" s="2"/>
      <c r="C230" s="67"/>
      <c r="D230" s="1"/>
      <c r="F230" s="1"/>
      <c r="G230" s="1"/>
      <c r="H230" s="1"/>
    </row>
    <row r="231" spans="1:8">
      <c r="A231" s="2"/>
      <c r="B231" s="2"/>
      <c r="C231" s="67"/>
      <c r="D231" s="1"/>
      <c r="F231" s="1"/>
      <c r="G231" s="1"/>
      <c r="H231" s="1"/>
    </row>
    <row r="232" spans="1:8">
      <c r="A232" s="2"/>
      <c r="B232" s="2"/>
      <c r="C232" s="67"/>
      <c r="D232" s="1"/>
      <c r="F232" s="1"/>
      <c r="G232" s="1"/>
      <c r="H232" s="1"/>
    </row>
    <row r="233" spans="1:8">
      <c r="A233" s="2"/>
      <c r="B233" s="2"/>
      <c r="C233" s="67"/>
      <c r="D233" s="1"/>
      <c r="F233" s="1"/>
      <c r="G233" s="1"/>
      <c r="H233" s="1"/>
    </row>
    <row r="234" spans="1:8">
      <c r="A234" s="2"/>
      <c r="B234" s="2"/>
      <c r="C234" s="67"/>
      <c r="D234" s="1"/>
      <c r="F234" s="1"/>
      <c r="G234" s="1"/>
      <c r="H234" s="1"/>
    </row>
    <row r="235" spans="1:8">
      <c r="A235" s="2"/>
      <c r="B235" s="2"/>
      <c r="C235" s="67"/>
      <c r="D235" s="1"/>
      <c r="F235" s="1"/>
      <c r="G235" s="1"/>
      <c r="H235" s="1"/>
    </row>
    <row r="236" spans="1:8">
      <c r="A236" s="2"/>
      <c r="B236" s="2"/>
      <c r="C236" s="67"/>
      <c r="D236" s="1"/>
      <c r="F236" s="1"/>
      <c r="G236" s="1"/>
      <c r="H236" s="1"/>
    </row>
    <row r="237" spans="1:8">
      <c r="A237" s="2"/>
      <c r="B237" s="2"/>
      <c r="C237" s="67"/>
      <c r="D237" s="1"/>
      <c r="F237" s="1"/>
      <c r="G237" s="1"/>
      <c r="H237" s="1"/>
    </row>
    <row r="238" spans="1:8">
      <c r="A238" s="2"/>
      <c r="B238" s="2"/>
      <c r="C238" s="67"/>
      <c r="D238" s="1"/>
      <c r="F238" s="1"/>
      <c r="G238" s="1"/>
      <c r="H238" s="1"/>
    </row>
    <row r="239" spans="1:8">
      <c r="A239" s="2"/>
      <c r="B239" s="2"/>
      <c r="C239" s="67"/>
      <c r="D239" s="1"/>
      <c r="F239" s="1"/>
      <c r="G239" s="1"/>
      <c r="H239" s="1"/>
    </row>
    <row r="240" spans="1:8">
      <c r="A240" s="2"/>
      <c r="B240" s="2"/>
      <c r="C240" s="67"/>
      <c r="D240" s="1"/>
      <c r="F240" s="1"/>
      <c r="G240" s="1"/>
      <c r="H240" s="1"/>
    </row>
    <row r="241" spans="1:8">
      <c r="A241" s="2"/>
      <c r="B241" s="2"/>
      <c r="C241" s="67"/>
      <c r="D241" s="1"/>
      <c r="F241" s="1"/>
      <c r="G241" s="1"/>
      <c r="H241" s="1"/>
    </row>
    <row r="242" spans="1:8">
      <c r="A242" s="2"/>
      <c r="B242" s="2"/>
      <c r="C242" s="67"/>
      <c r="D242" s="1"/>
      <c r="F242" s="1"/>
      <c r="G242" s="1"/>
      <c r="H242" s="1"/>
    </row>
    <row r="243" spans="1:8">
      <c r="A243" s="2"/>
      <c r="B243" s="2"/>
      <c r="C243" s="67"/>
      <c r="D243" s="1"/>
      <c r="F243" s="1"/>
      <c r="G243" s="1"/>
      <c r="H243" s="1"/>
    </row>
    <row r="244" spans="1:8">
      <c r="A244" s="2"/>
      <c r="B244" s="2"/>
      <c r="C244" s="67"/>
      <c r="D244" s="1"/>
      <c r="F244" s="1"/>
      <c r="G244" s="1"/>
      <c r="H244" s="1"/>
    </row>
    <row r="245" spans="1:8">
      <c r="A245" s="2"/>
      <c r="B245" s="2"/>
      <c r="C245" s="67"/>
      <c r="D245" s="1"/>
      <c r="F245" s="1"/>
      <c r="G245" s="1"/>
      <c r="H245" s="1"/>
    </row>
    <row r="246" spans="1:8">
      <c r="A246" s="2"/>
      <c r="B246" s="2"/>
      <c r="C246" s="67"/>
      <c r="D246" s="1"/>
      <c r="F246" s="1"/>
      <c r="G246" s="1"/>
      <c r="H246" s="1"/>
    </row>
    <row r="247" spans="1:8">
      <c r="A247" s="2"/>
      <c r="B247" s="2"/>
      <c r="C247" s="67"/>
      <c r="D247" s="1"/>
      <c r="F247" s="1"/>
      <c r="G247" s="1"/>
      <c r="H247" s="1"/>
    </row>
    <row r="248" spans="1:8">
      <c r="A248" s="2"/>
      <c r="B248" s="2"/>
      <c r="C248" s="67"/>
      <c r="D248" s="1"/>
      <c r="F248" s="1"/>
      <c r="G248" s="1"/>
      <c r="H248" s="1"/>
    </row>
    <row r="249" spans="1:8">
      <c r="A249" s="2"/>
      <c r="B249" s="2"/>
      <c r="C249" s="67"/>
      <c r="D249" s="1"/>
      <c r="F249" s="1"/>
      <c r="G249" s="1"/>
      <c r="H249" s="1"/>
    </row>
    <row r="250" spans="1:8">
      <c r="A250" s="2"/>
      <c r="B250" s="2"/>
      <c r="C250" s="67"/>
      <c r="D250" s="1"/>
      <c r="F250" s="1"/>
      <c r="G250" s="1"/>
      <c r="H250" s="1"/>
    </row>
    <row r="251" spans="1:8">
      <c r="A251" s="2"/>
      <c r="B251" s="2"/>
      <c r="C251" s="67"/>
      <c r="D251" s="1"/>
      <c r="F251" s="1"/>
      <c r="G251" s="1"/>
      <c r="H251" s="1"/>
    </row>
    <row r="252" spans="1:8">
      <c r="A252" s="2"/>
      <c r="B252" s="2"/>
      <c r="C252" s="67"/>
      <c r="D252" s="1"/>
      <c r="F252" s="1"/>
      <c r="G252" s="1"/>
      <c r="H252" s="1"/>
    </row>
    <row r="253" spans="1:8">
      <c r="A253" s="2"/>
      <c r="B253" s="2"/>
      <c r="C253" s="67"/>
      <c r="D253" s="1"/>
      <c r="F253" s="1"/>
      <c r="G253" s="1"/>
      <c r="H253" s="1"/>
    </row>
    <row r="254" spans="1:8">
      <c r="A254" s="2"/>
      <c r="B254" s="2"/>
      <c r="C254" s="67"/>
      <c r="D254" s="1"/>
      <c r="F254" s="1"/>
      <c r="G254" s="1"/>
      <c r="H254" s="1"/>
    </row>
    <row r="255" spans="1:8">
      <c r="A255" s="2"/>
      <c r="B255" s="2"/>
      <c r="C255" s="67"/>
      <c r="D255" s="1"/>
      <c r="F255" s="1"/>
      <c r="G255" s="1"/>
      <c r="H255" s="1"/>
    </row>
    <row r="256" spans="1:8">
      <c r="A256" s="2"/>
      <c r="B256" s="2"/>
      <c r="C256" s="67"/>
      <c r="D256" s="1"/>
      <c r="F256" s="1"/>
      <c r="G256" s="1"/>
      <c r="H256" s="1"/>
    </row>
    <row r="257" spans="1:8">
      <c r="A257" s="2"/>
      <c r="B257" s="2"/>
      <c r="C257" s="67"/>
      <c r="D257" s="1"/>
      <c r="F257" s="1"/>
      <c r="G257" s="1"/>
      <c r="H257" s="1"/>
    </row>
    <row r="258" spans="1:8">
      <c r="A258" s="2"/>
      <c r="B258" s="2"/>
      <c r="C258" s="67"/>
      <c r="D258" s="1"/>
      <c r="F258" s="1"/>
      <c r="G258" s="1"/>
      <c r="H258" s="1"/>
    </row>
    <row r="259" spans="1:8">
      <c r="A259" s="2"/>
      <c r="B259" s="2"/>
      <c r="C259" s="67"/>
      <c r="D259" s="1"/>
      <c r="F259" s="1"/>
      <c r="G259" s="1"/>
      <c r="H259" s="1"/>
    </row>
    <row r="260" spans="1:8">
      <c r="A260" s="2"/>
      <c r="B260" s="2"/>
      <c r="C260" s="67"/>
      <c r="D260" s="1"/>
      <c r="F260" s="1"/>
      <c r="G260" s="1"/>
      <c r="H260" s="1"/>
    </row>
    <row r="261" spans="1:8">
      <c r="A261" s="2"/>
      <c r="B261" s="2"/>
      <c r="C261" s="67"/>
      <c r="D261" s="1"/>
      <c r="F261" s="1"/>
      <c r="G261" s="1"/>
      <c r="H261" s="1"/>
    </row>
    <row r="262" spans="1:8">
      <c r="A262" s="2"/>
      <c r="B262" s="2"/>
      <c r="C262" s="67"/>
      <c r="D262" s="1"/>
      <c r="F262" s="1"/>
      <c r="G262" s="1"/>
      <c r="H262" s="1"/>
    </row>
    <row r="263" spans="1:8">
      <c r="A263" s="2"/>
      <c r="B263" s="2"/>
      <c r="C263" s="67"/>
      <c r="D263" s="1"/>
      <c r="F263" s="1"/>
      <c r="G263" s="1"/>
      <c r="H263" s="1"/>
    </row>
    <row r="264" spans="1:8">
      <c r="A264" s="2"/>
      <c r="B264" s="2"/>
      <c r="C264" s="67"/>
      <c r="D264" s="1"/>
      <c r="F264" s="1"/>
      <c r="G264" s="1"/>
      <c r="H264" s="1"/>
    </row>
    <row r="265" spans="1:8">
      <c r="A265" s="2"/>
      <c r="B265" s="2"/>
      <c r="C265" s="67"/>
      <c r="D265" s="1"/>
      <c r="F265" s="1"/>
      <c r="G265" s="1"/>
      <c r="H265" s="1"/>
    </row>
    <row r="266" spans="1:8">
      <c r="A266" s="2"/>
      <c r="B266" s="2"/>
      <c r="C266" s="67"/>
      <c r="D266" s="1"/>
      <c r="F266" s="1"/>
      <c r="G266" s="1"/>
      <c r="H266" s="1"/>
    </row>
    <row r="267" spans="1:8">
      <c r="A267" s="2"/>
      <c r="B267" s="2"/>
      <c r="C267" s="67"/>
      <c r="D267" s="1"/>
      <c r="F267" s="1"/>
      <c r="G267" s="1"/>
      <c r="H267" s="1"/>
    </row>
    <row r="268" spans="1:8">
      <c r="A268" s="2"/>
      <c r="B268" s="2"/>
      <c r="C268" s="67"/>
      <c r="D268" s="1"/>
      <c r="F268" s="1"/>
      <c r="G268" s="1"/>
      <c r="H268" s="1"/>
    </row>
    <row r="269" spans="1:8">
      <c r="A269" s="2"/>
      <c r="B269" s="2"/>
      <c r="C269" s="67"/>
      <c r="D269" s="1"/>
      <c r="F269" s="1"/>
      <c r="G269" s="1"/>
      <c r="H269" s="1"/>
    </row>
    <row r="270" spans="1:8">
      <c r="A270" s="2"/>
      <c r="B270" s="2"/>
      <c r="C270" s="67"/>
      <c r="D270" s="1"/>
      <c r="F270" s="1"/>
      <c r="G270" s="1"/>
      <c r="H270" s="1"/>
    </row>
    <row r="271" spans="1:8">
      <c r="A271" s="2"/>
      <c r="B271" s="2"/>
      <c r="C271" s="67"/>
      <c r="D271" s="1"/>
      <c r="F271" s="1"/>
      <c r="G271" s="1"/>
      <c r="H271" s="1"/>
    </row>
    <row r="272" spans="1:8">
      <c r="A272" s="2"/>
      <c r="B272" s="2"/>
      <c r="C272" s="67"/>
      <c r="D272" s="1"/>
      <c r="F272" s="1"/>
      <c r="G272" s="1"/>
      <c r="H272" s="1"/>
    </row>
    <row r="273" spans="1:8">
      <c r="A273" s="2"/>
      <c r="B273" s="2"/>
      <c r="C273" s="67"/>
      <c r="D273" s="1"/>
      <c r="F273" s="1"/>
      <c r="G273" s="1"/>
      <c r="H273" s="1"/>
    </row>
    <row r="274" spans="1:8">
      <c r="A274" s="2"/>
      <c r="B274" s="2"/>
      <c r="C274" s="67"/>
      <c r="D274" s="1"/>
      <c r="F274" s="1"/>
      <c r="G274" s="1"/>
      <c r="H274" s="1"/>
    </row>
    <row r="275" spans="1:8">
      <c r="A275" s="2"/>
      <c r="B275" s="2"/>
      <c r="C275" s="67"/>
      <c r="D275" s="1"/>
      <c r="F275" s="1"/>
      <c r="G275" s="1"/>
      <c r="H275" s="1"/>
    </row>
    <row r="276" spans="1:8">
      <c r="A276" s="2"/>
      <c r="B276" s="2"/>
      <c r="C276" s="67"/>
      <c r="D276" s="1"/>
      <c r="F276" s="1"/>
      <c r="G276" s="1"/>
      <c r="H276" s="1"/>
    </row>
    <row r="277" spans="1:8">
      <c r="A277" s="2"/>
      <c r="B277" s="2"/>
      <c r="C277" s="67"/>
      <c r="D277" s="1"/>
      <c r="F277" s="1"/>
      <c r="G277" s="1"/>
      <c r="H277" s="1"/>
    </row>
    <row r="278" spans="1:8">
      <c r="A278" s="2"/>
      <c r="B278" s="2"/>
      <c r="C278" s="67"/>
      <c r="D278" s="1"/>
      <c r="F278" s="1"/>
      <c r="G278" s="1"/>
      <c r="H278" s="1"/>
    </row>
    <row r="279" spans="1:8">
      <c r="A279" s="2"/>
      <c r="B279" s="2"/>
      <c r="C279" s="67"/>
      <c r="D279" s="1"/>
      <c r="F279" s="1"/>
      <c r="G279" s="1"/>
      <c r="H279" s="1"/>
    </row>
    <row r="280" spans="1:8">
      <c r="A280" s="2"/>
      <c r="B280" s="2"/>
      <c r="C280" s="67"/>
      <c r="D280" s="1"/>
      <c r="F280" s="1"/>
      <c r="G280" s="1"/>
      <c r="H280" s="1"/>
    </row>
    <row r="281" spans="1:8">
      <c r="A281" s="2"/>
      <c r="B281" s="2"/>
      <c r="C281" s="67"/>
      <c r="D281" s="1"/>
      <c r="F281" s="1"/>
      <c r="G281" s="1"/>
      <c r="H281" s="1"/>
    </row>
    <row r="282" spans="1:8">
      <c r="A282" s="2"/>
      <c r="B282" s="2"/>
      <c r="C282" s="67"/>
      <c r="D282" s="1"/>
      <c r="F282" s="1"/>
      <c r="G282" s="1"/>
      <c r="H282" s="1"/>
    </row>
    <row r="283" spans="1:8">
      <c r="A283" s="2"/>
      <c r="B283" s="2"/>
      <c r="C283" s="67"/>
      <c r="D283" s="1"/>
      <c r="F283" s="1"/>
      <c r="G283" s="1"/>
      <c r="H283" s="1"/>
    </row>
    <row r="284" spans="1:8">
      <c r="A284" s="2"/>
      <c r="B284" s="2"/>
      <c r="C284" s="67"/>
      <c r="D284" s="1"/>
      <c r="F284" s="1"/>
      <c r="G284" s="1"/>
      <c r="H284" s="1"/>
    </row>
    <row r="285" spans="1:8">
      <c r="A285" s="2"/>
      <c r="B285" s="2"/>
      <c r="C285" s="67"/>
      <c r="D285" s="1"/>
      <c r="F285" s="1"/>
      <c r="G285" s="1"/>
      <c r="H285" s="1"/>
    </row>
    <row r="286" spans="1:8">
      <c r="A286" s="2"/>
      <c r="B286" s="2"/>
      <c r="C286" s="67"/>
      <c r="D286" s="1"/>
      <c r="F286" s="1"/>
      <c r="G286" s="1"/>
      <c r="H286" s="1"/>
    </row>
    <row r="287" spans="1:8">
      <c r="A287" s="2"/>
      <c r="B287" s="2"/>
      <c r="C287" s="67"/>
      <c r="D287" s="1"/>
      <c r="F287" s="1"/>
      <c r="G287" s="1"/>
      <c r="H287" s="1"/>
    </row>
    <row r="288" spans="1:8">
      <c r="A288" s="2"/>
      <c r="B288" s="2"/>
      <c r="C288" s="67"/>
      <c r="D288" s="1"/>
      <c r="F288" s="1"/>
      <c r="G288" s="1"/>
      <c r="H288" s="1"/>
    </row>
    <row r="289" spans="1:8">
      <c r="A289" s="2"/>
      <c r="B289" s="2"/>
      <c r="C289" s="67"/>
      <c r="D289" s="1"/>
      <c r="F289" s="1"/>
      <c r="G289" s="1"/>
      <c r="H289" s="1"/>
    </row>
    <row r="290" spans="1:8">
      <c r="A290" s="2"/>
      <c r="B290" s="2"/>
      <c r="C290" s="67"/>
      <c r="D290" s="1"/>
      <c r="F290" s="1"/>
      <c r="G290" s="1"/>
      <c r="H290" s="1"/>
    </row>
    <row r="291" spans="1:8">
      <c r="A291" s="2"/>
      <c r="B291" s="2"/>
      <c r="C291" s="67"/>
      <c r="D291" s="1"/>
      <c r="F291" s="1"/>
      <c r="G291" s="1"/>
      <c r="H291" s="1"/>
    </row>
    <row r="292" spans="1:8">
      <c r="A292" s="2"/>
      <c r="B292" s="2"/>
      <c r="C292" s="67"/>
      <c r="D292" s="1"/>
      <c r="F292" s="1"/>
      <c r="G292" s="1"/>
      <c r="H292" s="1"/>
    </row>
    <row r="293" spans="1:8">
      <c r="A293" s="2"/>
      <c r="B293" s="2"/>
      <c r="C293" s="67"/>
      <c r="D293" s="1"/>
      <c r="F293" s="1"/>
      <c r="G293" s="1"/>
      <c r="H293" s="1"/>
    </row>
    <row r="294" spans="1:8">
      <c r="A294" s="2"/>
      <c r="B294" s="2"/>
      <c r="C294" s="67"/>
      <c r="D294" s="1"/>
      <c r="F294" s="1"/>
      <c r="G294" s="1"/>
      <c r="H294" s="1"/>
    </row>
    <row r="295" spans="1:8">
      <c r="A295" s="2"/>
      <c r="B295" s="2"/>
      <c r="C295" s="67"/>
      <c r="D295" s="1"/>
      <c r="F295" s="1"/>
      <c r="G295" s="1"/>
      <c r="H295" s="1"/>
    </row>
    <row r="296" spans="1:8">
      <c r="A296" s="2"/>
      <c r="B296" s="2"/>
      <c r="C296" s="67"/>
      <c r="D296" s="1"/>
      <c r="F296" s="1"/>
      <c r="G296" s="1"/>
      <c r="H296" s="1"/>
    </row>
    <row r="297" spans="1:8">
      <c r="A297" s="2"/>
      <c r="B297" s="2"/>
      <c r="C297" s="67"/>
      <c r="D297" s="1"/>
      <c r="F297" s="1"/>
      <c r="G297" s="1"/>
      <c r="H297" s="1"/>
    </row>
    <row r="298" spans="1:8">
      <c r="A298" s="2"/>
      <c r="B298" s="2"/>
      <c r="C298" s="67"/>
      <c r="D298" s="1"/>
      <c r="F298" s="1"/>
      <c r="G298" s="1"/>
      <c r="H298" s="1"/>
    </row>
    <row r="299" spans="1:8">
      <c r="A299" s="2"/>
      <c r="B299" s="2"/>
      <c r="C299" s="67"/>
      <c r="D299" s="1"/>
      <c r="F299" s="1"/>
      <c r="G299" s="1"/>
      <c r="H299" s="1"/>
    </row>
    <row r="300" spans="1:8">
      <c r="A300" s="2"/>
      <c r="B300" s="2"/>
      <c r="C300" s="67"/>
      <c r="D300" s="1"/>
      <c r="F300" s="1"/>
      <c r="G300" s="1"/>
      <c r="H300" s="1"/>
    </row>
    <row r="301" spans="1:8">
      <c r="A301" s="2"/>
      <c r="B301" s="2"/>
      <c r="C301" s="67"/>
      <c r="D301" s="1"/>
      <c r="F301" s="1"/>
      <c r="G301" s="1"/>
      <c r="H301" s="1"/>
    </row>
    <row r="302" spans="1:8">
      <c r="A302" s="2"/>
      <c r="B302" s="2"/>
      <c r="C302" s="67"/>
      <c r="D302" s="1"/>
      <c r="F302" s="1"/>
      <c r="G302" s="1"/>
      <c r="H302" s="1"/>
    </row>
    <row r="303" spans="1:8">
      <c r="A303" s="2"/>
      <c r="B303" s="2"/>
      <c r="C303" s="67"/>
      <c r="D303" s="1"/>
      <c r="F303" s="1"/>
      <c r="G303" s="1"/>
      <c r="H303" s="1"/>
    </row>
    <row r="304" spans="1:8">
      <c r="A304" s="2"/>
      <c r="B304" s="2"/>
      <c r="C304" s="67"/>
      <c r="D304" s="1"/>
      <c r="F304" s="1"/>
      <c r="G304" s="1"/>
      <c r="H304" s="1"/>
    </row>
    <row r="305" spans="1:8">
      <c r="A305" s="2"/>
      <c r="B305" s="2"/>
      <c r="C305" s="67"/>
      <c r="D305" s="1"/>
      <c r="F305" s="1"/>
      <c r="G305" s="1"/>
      <c r="H305" s="1"/>
    </row>
    <row r="306" spans="1:8">
      <c r="A306" s="2"/>
      <c r="B306" s="2"/>
      <c r="C306" s="67"/>
      <c r="D306" s="1"/>
      <c r="F306" s="1"/>
      <c r="G306" s="1"/>
      <c r="H306" s="1"/>
    </row>
    <row r="307" spans="1:8">
      <c r="A307" s="2"/>
      <c r="B307" s="2"/>
      <c r="C307" s="67"/>
      <c r="D307" s="1"/>
      <c r="F307" s="1"/>
      <c r="G307" s="1"/>
      <c r="H307" s="1"/>
    </row>
    <row r="308" spans="1:8">
      <c r="A308" s="2"/>
      <c r="B308" s="2"/>
      <c r="C308" s="67"/>
      <c r="D308" s="1"/>
      <c r="F308" s="1"/>
      <c r="G308" s="1"/>
      <c r="H308" s="1"/>
    </row>
    <row r="309" spans="1:8">
      <c r="A309" s="2"/>
      <c r="B309" s="2"/>
      <c r="C309" s="67"/>
      <c r="D309" s="1"/>
      <c r="F309" s="1"/>
      <c r="G309" s="1"/>
      <c r="H309" s="1"/>
    </row>
    <row r="310" spans="1:8">
      <c r="A310" s="2"/>
      <c r="B310" s="2"/>
      <c r="C310" s="67"/>
      <c r="D310" s="1"/>
      <c r="F310" s="1"/>
      <c r="G310" s="1"/>
      <c r="H310" s="1"/>
    </row>
    <row r="311" spans="1:8">
      <c r="A311" s="2"/>
      <c r="B311" s="2"/>
      <c r="C311" s="67"/>
      <c r="D311" s="1"/>
      <c r="F311" s="1"/>
      <c r="G311" s="1"/>
      <c r="H311" s="1"/>
    </row>
    <row r="312" spans="1:8">
      <c r="A312" s="2"/>
      <c r="B312" s="2"/>
      <c r="C312" s="67"/>
      <c r="D312" s="1"/>
      <c r="F312" s="1"/>
      <c r="G312" s="1"/>
      <c r="H312" s="1"/>
    </row>
    <row r="313" spans="1:8">
      <c r="A313" s="2"/>
      <c r="B313" s="2"/>
      <c r="C313" s="67"/>
      <c r="D313" s="1"/>
      <c r="F313" s="1"/>
      <c r="G313" s="1"/>
      <c r="H313" s="1"/>
    </row>
    <row r="314" spans="1:8">
      <c r="A314" s="2"/>
      <c r="B314" s="2"/>
      <c r="C314" s="67"/>
      <c r="D314" s="1"/>
      <c r="F314" s="1"/>
      <c r="G314" s="1"/>
      <c r="H314" s="1"/>
    </row>
    <row r="315" spans="1:8">
      <c r="A315" s="2"/>
      <c r="B315" s="2"/>
      <c r="C315" s="67"/>
      <c r="D315" s="1"/>
      <c r="F315" s="1"/>
      <c r="G315" s="1"/>
      <c r="H315" s="1"/>
    </row>
    <row r="316" spans="1:8">
      <c r="A316" s="2"/>
      <c r="B316" s="2"/>
      <c r="C316" s="67"/>
      <c r="D316" s="1"/>
      <c r="F316" s="1"/>
      <c r="G316" s="1"/>
      <c r="H316" s="1"/>
    </row>
    <row r="317" spans="1:8">
      <c r="A317" s="2"/>
      <c r="B317" s="2"/>
      <c r="C317" s="67"/>
      <c r="D317" s="1"/>
      <c r="F317" s="1"/>
      <c r="G317" s="1"/>
      <c r="H317" s="1"/>
    </row>
    <row r="318" spans="1:8">
      <c r="A318" s="2"/>
      <c r="B318" s="2"/>
      <c r="C318" s="67"/>
      <c r="D318" s="1"/>
      <c r="F318" s="1"/>
      <c r="G318" s="1"/>
      <c r="H318" s="1"/>
    </row>
    <row r="319" spans="1:8">
      <c r="A319" s="2"/>
      <c r="B319" s="2"/>
      <c r="C319" s="67"/>
      <c r="D319" s="1"/>
      <c r="F319" s="1"/>
      <c r="G319" s="1"/>
      <c r="H319" s="1"/>
    </row>
    <row r="320" spans="1:8">
      <c r="A320" s="2"/>
      <c r="B320" s="2"/>
      <c r="C320" s="67"/>
      <c r="D320" s="1"/>
      <c r="F320" s="1"/>
      <c r="G320" s="1"/>
      <c r="H320" s="1"/>
    </row>
    <row r="321" spans="1:8">
      <c r="A321" s="2"/>
      <c r="B321" s="2"/>
      <c r="C321" s="67"/>
      <c r="D321" s="1"/>
      <c r="F321" s="1"/>
      <c r="G321" s="1"/>
      <c r="H321" s="1"/>
    </row>
    <row r="322" spans="1:8">
      <c r="A322" s="2"/>
      <c r="B322" s="2"/>
      <c r="C322" s="67"/>
      <c r="D322" s="1"/>
      <c r="F322" s="1"/>
      <c r="G322" s="1"/>
      <c r="H322" s="1"/>
    </row>
    <row r="323" spans="1:8">
      <c r="A323" s="2"/>
      <c r="B323" s="2"/>
      <c r="C323" s="67"/>
      <c r="D323" s="1"/>
      <c r="F323" s="1"/>
      <c r="G323" s="1"/>
      <c r="H323" s="1"/>
    </row>
    <row r="324" spans="1:8">
      <c r="A324" s="2"/>
      <c r="B324" s="2"/>
      <c r="C324" s="67"/>
      <c r="D324" s="1"/>
      <c r="F324" s="1"/>
      <c r="G324" s="1"/>
      <c r="H324" s="1"/>
    </row>
    <row r="325" spans="1:8">
      <c r="A325" s="2"/>
      <c r="B325" s="2"/>
      <c r="C325" s="67"/>
      <c r="D325" s="1"/>
      <c r="F325" s="1"/>
      <c r="G325" s="1"/>
      <c r="H325" s="1"/>
    </row>
    <row r="326" spans="1:8">
      <c r="A326" s="2"/>
      <c r="B326" s="2"/>
      <c r="C326" s="67"/>
      <c r="D326" s="1"/>
      <c r="F326" s="1"/>
      <c r="G326" s="1"/>
      <c r="H326" s="1"/>
    </row>
    <row r="327" spans="1:8">
      <c r="A327" s="2"/>
      <c r="B327" s="2"/>
      <c r="C327" s="67"/>
      <c r="D327" s="1"/>
      <c r="F327" s="1"/>
      <c r="G327" s="1"/>
      <c r="H327" s="1"/>
    </row>
    <row r="328" spans="1:8">
      <c r="A328" s="2"/>
      <c r="B328" s="2"/>
      <c r="C328" s="67"/>
      <c r="D328" s="1"/>
      <c r="F328" s="1"/>
      <c r="G328" s="1"/>
      <c r="H328" s="1"/>
    </row>
    <row r="329" spans="1:8">
      <c r="A329" s="2"/>
      <c r="B329" s="2"/>
      <c r="C329" s="67"/>
      <c r="D329" s="1"/>
      <c r="F329" s="1"/>
      <c r="G329" s="1"/>
      <c r="H329" s="1"/>
    </row>
    <row r="330" spans="1:8">
      <c r="A330" s="2"/>
      <c r="B330" s="2"/>
      <c r="C330" s="67"/>
      <c r="D330" s="1"/>
      <c r="F330" s="1"/>
      <c r="G330" s="1"/>
      <c r="H330" s="1"/>
    </row>
    <row r="331" spans="1:8">
      <c r="A331" s="2"/>
      <c r="B331" s="2"/>
      <c r="C331" s="67"/>
      <c r="D331" s="1"/>
      <c r="F331" s="1"/>
      <c r="G331" s="1"/>
      <c r="H331" s="1"/>
    </row>
    <row r="332" spans="1:8">
      <c r="A332" s="2"/>
      <c r="B332" s="2"/>
      <c r="C332" s="67"/>
      <c r="D332" s="1"/>
      <c r="F332" s="1"/>
      <c r="G332" s="1"/>
      <c r="H332" s="1"/>
    </row>
    <row r="333" spans="1:8">
      <c r="A333" s="2"/>
      <c r="B333" s="2"/>
      <c r="C333" s="67"/>
      <c r="D333" s="1"/>
      <c r="F333" s="1"/>
      <c r="G333" s="1"/>
      <c r="H333" s="1"/>
    </row>
    <row r="334" spans="1:8">
      <c r="A334" s="2"/>
      <c r="B334" s="2"/>
      <c r="C334" s="67"/>
      <c r="D334" s="1"/>
      <c r="F334" s="1"/>
      <c r="G334" s="1"/>
      <c r="H334" s="1"/>
    </row>
    <row r="335" spans="1:8">
      <c r="A335" s="2"/>
      <c r="B335" s="2"/>
      <c r="C335" s="67"/>
      <c r="D335" s="1"/>
      <c r="F335" s="1"/>
      <c r="G335" s="1"/>
      <c r="H335" s="1"/>
    </row>
    <row r="336" spans="1:8">
      <c r="A336" s="2"/>
      <c r="B336" s="2"/>
      <c r="C336" s="67"/>
      <c r="D336" s="1"/>
      <c r="F336" s="1"/>
      <c r="G336" s="1"/>
      <c r="H336" s="1"/>
    </row>
    <row r="337" spans="1:8">
      <c r="A337" s="2"/>
      <c r="B337" s="2"/>
      <c r="C337" s="67"/>
      <c r="D337" s="1"/>
      <c r="F337" s="1"/>
      <c r="G337" s="1"/>
      <c r="H337" s="1"/>
    </row>
    <row r="338" spans="1:8">
      <c r="A338" s="2"/>
      <c r="B338" s="2"/>
      <c r="C338" s="67"/>
      <c r="D338" s="1"/>
      <c r="F338" s="1"/>
      <c r="G338" s="1"/>
      <c r="H338" s="1"/>
    </row>
    <row r="339" spans="1:8">
      <c r="A339" s="2"/>
      <c r="B339" s="2"/>
      <c r="C339" s="67"/>
      <c r="D339" s="1"/>
      <c r="F339" s="1"/>
      <c r="G339" s="1"/>
      <c r="H339" s="1"/>
    </row>
    <row r="340" spans="1:8">
      <c r="A340" s="2"/>
      <c r="B340" s="2"/>
      <c r="C340" s="67"/>
      <c r="D340" s="1"/>
      <c r="F340" s="1"/>
      <c r="G340" s="1"/>
      <c r="H340" s="1"/>
    </row>
    <row r="341" spans="1:8">
      <c r="A341" s="2"/>
      <c r="B341" s="2"/>
      <c r="C341" s="67"/>
      <c r="D341" s="1"/>
      <c r="F341" s="1"/>
      <c r="G341" s="1"/>
      <c r="H341" s="1"/>
    </row>
    <row r="342" spans="1:8">
      <c r="A342" s="2"/>
      <c r="B342" s="2"/>
      <c r="C342" s="67"/>
      <c r="D342" s="1"/>
      <c r="F342" s="1"/>
      <c r="G342" s="1"/>
      <c r="H342" s="1"/>
    </row>
    <row r="343" spans="1:8">
      <c r="A343" s="2"/>
      <c r="B343" s="2"/>
      <c r="C343" s="67"/>
      <c r="D343" s="1"/>
      <c r="F343" s="1"/>
      <c r="G343" s="1"/>
      <c r="H343" s="1"/>
    </row>
    <row r="344" spans="1:8">
      <c r="A344" s="2"/>
      <c r="B344" s="2"/>
      <c r="C344" s="67"/>
      <c r="D344" s="1"/>
      <c r="F344" s="1"/>
      <c r="G344" s="1"/>
      <c r="H344" s="1"/>
    </row>
    <row r="345" spans="1:8">
      <c r="A345" s="2"/>
      <c r="B345" s="2"/>
      <c r="C345" s="67"/>
      <c r="D345" s="1"/>
      <c r="F345" s="1"/>
      <c r="G345" s="1"/>
      <c r="H345" s="1"/>
    </row>
    <row r="346" spans="1:8">
      <c r="A346" s="2"/>
      <c r="B346" s="2"/>
      <c r="C346" s="67"/>
      <c r="D346" s="1"/>
      <c r="F346" s="1"/>
      <c r="G346" s="1"/>
      <c r="H346" s="1"/>
    </row>
    <row r="347" spans="1:8">
      <c r="A347" s="2"/>
      <c r="B347" s="2"/>
      <c r="C347" s="67"/>
      <c r="D347" s="1"/>
      <c r="F347" s="1"/>
      <c r="G347" s="1"/>
      <c r="H347" s="1"/>
    </row>
    <row r="348" spans="1:8">
      <c r="A348" s="2"/>
      <c r="B348" s="2"/>
      <c r="C348" s="67"/>
      <c r="D348" s="1"/>
      <c r="F348" s="1"/>
      <c r="G348" s="1"/>
      <c r="H348" s="1"/>
    </row>
    <row r="349" spans="1:8">
      <c r="A349" s="2"/>
      <c r="B349" s="2"/>
      <c r="C349" s="67"/>
      <c r="D349" s="1"/>
      <c r="F349" s="1"/>
      <c r="G349" s="1"/>
      <c r="H349" s="1"/>
    </row>
    <row r="350" spans="1:8">
      <c r="A350" s="2"/>
      <c r="B350" s="2"/>
      <c r="C350" s="67"/>
      <c r="D350" s="1"/>
      <c r="F350" s="1"/>
      <c r="G350" s="1"/>
      <c r="H350" s="1"/>
    </row>
    <row r="351" spans="1:8">
      <c r="A351" s="2"/>
      <c r="B351" s="2"/>
      <c r="C351" s="67"/>
      <c r="D351" s="1"/>
      <c r="F351" s="1"/>
      <c r="G351" s="1"/>
      <c r="H351" s="1"/>
    </row>
    <row r="352" spans="1:8">
      <c r="A352" s="2"/>
      <c r="B352" s="2"/>
      <c r="C352" s="67"/>
      <c r="D352" s="1"/>
      <c r="F352" s="1"/>
      <c r="G352" s="1"/>
      <c r="H352" s="1"/>
    </row>
    <row r="353" spans="1:8">
      <c r="A353" s="2"/>
      <c r="B353" s="2"/>
      <c r="C353" s="67"/>
      <c r="D353" s="1"/>
      <c r="F353" s="1"/>
      <c r="G353" s="1"/>
      <c r="H353" s="1"/>
    </row>
    <row r="354" spans="1:8">
      <c r="A354" s="2"/>
      <c r="B354" s="2"/>
      <c r="C354" s="67"/>
      <c r="D354" s="1"/>
      <c r="F354" s="1"/>
      <c r="G354" s="1"/>
      <c r="H354" s="1"/>
    </row>
    <row r="355" spans="1:8">
      <c r="A355" s="2"/>
      <c r="B355" s="2"/>
      <c r="C355" s="67"/>
      <c r="D355" s="1"/>
      <c r="F355" s="1"/>
      <c r="G355" s="1"/>
      <c r="H355" s="1"/>
    </row>
    <row r="356" spans="1:8">
      <c r="A356" s="2"/>
      <c r="B356" s="2"/>
      <c r="C356" s="67"/>
      <c r="D356" s="1"/>
      <c r="F356" s="1"/>
      <c r="G356" s="1"/>
      <c r="H356" s="1"/>
    </row>
    <row r="357" spans="1:8">
      <c r="A357" s="2"/>
      <c r="B357" s="2"/>
      <c r="C357" s="67"/>
      <c r="D357" s="1"/>
      <c r="F357" s="1"/>
      <c r="G357" s="1"/>
      <c r="H357" s="1"/>
    </row>
    <row r="358" spans="1:8">
      <c r="A358" s="2"/>
      <c r="B358" s="2"/>
      <c r="C358" s="67"/>
      <c r="D358" s="1"/>
      <c r="F358" s="1"/>
      <c r="G358" s="1"/>
      <c r="H358" s="1"/>
    </row>
    <row r="359" spans="1:8">
      <c r="A359" s="2"/>
      <c r="B359" s="2"/>
      <c r="C359" s="67"/>
      <c r="D359" s="1"/>
      <c r="F359" s="1"/>
      <c r="G359" s="1"/>
      <c r="H359" s="1"/>
    </row>
    <row r="360" spans="1:8">
      <c r="A360" s="2"/>
      <c r="B360" s="2"/>
      <c r="C360" s="67"/>
      <c r="D360" s="1"/>
      <c r="F360" s="1"/>
      <c r="G360" s="1"/>
      <c r="H360" s="1"/>
    </row>
    <row r="361" spans="1:8">
      <c r="A361" s="2"/>
      <c r="B361" s="2"/>
      <c r="C361" s="67"/>
      <c r="D361" s="1"/>
      <c r="F361" s="1"/>
      <c r="G361" s="1"/>
      <c r="H361" s="1"/>
    </row>
    <row r="362" spans="1:8">
      <c r="A362" s="2"/>
      <c r="B362" s="2"/>
      <c r="C362" s="67"/>
      <c r="D362" s="1"/>
      <c r="F362" s="1"/>
      <c r="G362" s="1"/>
      <c r="H362" s="1"/>
    </row>
    <row r="363" spans="1:8">
      <c r="A363" s="2"/>
      <c r="B363" s="2"/>
      <c r="C363" s="67"/>
      <c r="D363" s="1"/>
      <c r="F363" s="1"/>
      <c r="G363" s="1"/>
      <c r="H363" s="1"/>
    </row>
    <row r="364" spans="1:8">
      <c r="A364" s="2"/>
      <c r="B364" s="2"/>
      <c r="C364" s="67"/>
      <c r="D364" s="1"/>
      <c r="F364" s="1"/>
      <c r="G364" s="1"/>
      <c r="H364" s="1"/>
    </row>
    <row r="365" spans="1:8">
      <c r="A365" s="2"/>
      <c r="B365" s="2"/>
      <c r="C365" s="67"/>
      <c r="D365" s="1"/>
      <c r="F365" s="1"/>
      <c r="G365" s="1"/>
      <c r="H365" s="1"/>
    </row>
    <row r="366" spans="1:8">
      <c r="A366" s="2"/>
      <c r="B366" s="2"/>
      <c r="C366" s="67"/>
      <c r="D366" s="1"/>
      <c r="F366" s="1"/>
      <c r="G366" s="1"/>
      <c r="H366" s="1"/>
    </row>
    <row r="367" spans="1:8">
      <c r="A367" s="2"/>
      <c r="B367" s="2"/>
      <c r="C367" s="67"/>
      <c r="D367" s="1"/>
      <c r="F367" s="1"/>
      <c r="G367" s="1"/>
      <c r="H367" s="1"/>
    </row>
    <row r="368" spans="1:8">
      <c r="A368" s="2"/>
      <c r="B368" s="2"/>
      <c r="C368" s="67"/>
      <c r="D368" s="1"/>
      <c r="F368" s="1"/>
      <c r="G368" s="1"/>
      <c r="H368" s="1"/>
    </row>
    <row r="369" spans="1:8">
      <c r="A369" s="2"/>
      <c r="B369" s="2"/>
      <c r="C369" s="67"/>
      <c r="D369" s="1"/>
      <c r="F369" s="1"/>
      <c r="G369" s="1"/>
      <c r="H369" s="1"/>
    </row>
    <row r="370" spans="1:8">
      <c r="A370" s="2"/>
      <c r="B370" s="2"/>
      <c r="C370" s="67"/>
      <c r="D370" s="1"/>
      <c r="F370" s="1"/>
      <c r="G370" s="1"/>
      <c r="H370" s="1"/>
    </row>
    <row r="371" spans="1:8">
      <c r="A371" s="2"/>
      <c r="B371" s="2"/>
      <c r="C371" s="67"/>
      <c r="D371" s="1"/>
      <c r="F371" s="1"/>
      <c r="G371" s="1"/>
      <c r="H371" s="1"/>
    </row>
    <row r="372" spans="1:8">
      <c r="A372" s="2"/>
      <c r="B372" s="2"/>
      <c r="C372" s="67"/>
      <c r="D372" s="1"/>
      <c r="F372" s="1"/>
      <c r="G372" s="1"/>
      <c r="H372" s="1"/>
    </row>
    <row r="373" spans="1:8">
      <c r="A373" s="2"/>
      <c r="B373" s="2"/>
      <c r="C373" s="67"/>
      <c r="D373" s="1"/>
      <c r="F373" s="1"/>
      <c r="G373" s="1"/>
      <c r="H373" s="1"/>
    </row>
    <row r="374" spans="1:8">
      <c r="A374" s="2"/>
      <c r="B374" s="2"/>
      <c r="C374" s="67"/>
      <c r="D374" s="1"/>
      <c r="F374" s="1"/>
      <c r="G374" s="1"/>
      <c r="H374" s="1"/>
    </row>
    <row r="375" spans="1:8">
      <c r="A375" s="2"/>
      <c r="B375" s="2"/>
      <c r="C375" s="67"/>
      <c r="D375" s="1"/>
      <c r="F375" s="1"/>
      <c r="G375" s="1"/>
      <c r="H375" s="1"/>
    </row>
    <row r="376" spans="1:8">
      <c r="A376" s="2"/>
      <c r="B376" s="2"/>
      <c r="C376" s="67"/>
      <c r="D376" s="1"/>
      <c r="F376" s="1"/>
      <c r="G376" s="1"/>
      <c r="H376" s="1"/>
    </row>
    <row r="377" spans="1:8">
      <c r="A377" s="2"/>
      <c r="B377" s="2"/>
      <c r="C377" s="67"/>
      <c r="D377" s="1"/>
      <c r="F377" s="1"/>
      <c r="G377" s="1"/>
      <c r="H377" s="1"/>
    </row>
    <row r="378" spans="1:8">
      <c r="A378" s="2"/>
      <c r="B378" s="2"/>
      <c r="C378" s="67"/>
      <c r="D378" s="1"/>
      <c r="F378" s="1"/>
      <c r="G378" s="1"/>
      <c r="H378" s="1"/>
    </row>
    <row r="379" spans="1:8">
      <c r="A379" s="2"/>
      <c r="B379" s="2"/>
      <c r="C379" s="67"/>
      <c r="D379" s="1"/>
      <c r="F379" s="1"/>
      <c r="G379" s="1"/>
      <c r="H379" s="1"/>
    </row>
    <row r="380" spans="1:8">
      <c r="A380" s="2"/>
      <c r="B380" s="2"/>
      <c r="C380" s="67"/>
      <c r="D380" s="1"/>
      <c r="F380" s="1"/>
      <c r="G380" s="1"/>
      <c r="H380" s="1"/>
    </row>
    <row r="381" spans="1:8">
      <c r="A381" s="2"/>
      <c r="B381" s="2"/>
      <c r="C381" s="67"/>
      <c r="D381" s="1"/>
      <c r="F381" s="1"/>
      <c r="G381" s="1"/>
      <c r="H381" s="1"/>
    </row>
    <row r="382" spans="1:8">
      <c r="A382" s="2"/>
      <c r="B382" s="2"/>
      <c r="C382" s="67"/>
      <c r="D382" s="1"/>
      <c r="F382" s="1"/>
      <c r="G382" s="1"/>
      <c r="H382" s="1"/>
    </row>
    <row r="383" spans="1:8">
      <c r="A383" s="2"/>
      <c r="B383" s="2"/>
      <c r="C383" s="67"/>
      <c r="D383" s="1"/>
      <c r="F383" s="1"/>
      <c r="G383" s="1"/>
      <c r="H383" s="1"/>
    </row>
    <row r="384" spans="1:8">
      <c r="A384" s="2"/>
      <c r="B384" s="2"/>
      <c r="C384" s="67"/>
      <c r="D384" s="1"/>
      <c r="F384" s="1"/>
      <c r="G384" s="1"/>
      <c r="H384" s="1"/>
    </row>
    <row r="385" spans="1:8">
      <c r="A385" s="2"/>
      <c r="B385" s="2"/>
      <c r="C385" s="67"/>
      <c r="D385" s="1"/>
      <c r="F385" s="1"/>
      <c r="G385" s="1"/>
      <c r="H385" s="1"/>
    </row>
    <row r="386" spans="1:8">
      <c r="A386" s="2"/>
      <c r="B386" s="2"/>
      <c r="C386" s="67"/>
      <c r="D386" s="1"/>
      <c r="F386" s="1"/>
      <c r="G386" s="1"/>
      <c r="H386" s="1"/>
    </row>
  </sheetData>
  <mergeCells count="1">
    <mergeCell ref="D23:D24"/>
  </mergeCells>
  <phoneticPr fontId="62" type="noConversion"/>
  <pageMargins left="0.6692913385826772" right="0.31496062992125984" top="0.74803149606299213" bottom="0.74803149606299213" header="0.31496062992125984" footer="0.31496062992125984"/>
  <pageSetup paperSize="9" orientation="portrait" r:id="rId1"/>
  <headerFooter>
    <oddHeader>&amp;C&amp;"-,Bold"&amp;12TROŠKOVNIK
OŠ Mladost Lekenik-područna škola Letovanić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showGridLines="0" tabSelected="1" view="pageBreakPreview" zoomScaleSheetLayoutView="100" workbookViewId="0">
      <selection activeCell="F11" sqref="F11"/>
    </sheetView>
  </sheetViews>
  <sheetFormatPr defaultColWidth="8.85546875" defaultRowHeight="15"/>
  <cols>
    <col min="1" max="1" width="7.7109375" customWidth="1"/>
    <col min="2" max="2" width="38.7109375" customWidth="1"/>
    <col min="3" max="4" width="8.7109375" customWidth="1"/>
    <col min="5" max="6" width="11.7109375" customWidth="1"/>
  </cols>
  <sheetData>
    <row r="1" spans="1:6" ht="20.100000000000001" customHeight="1" thickTop="1">
      <c r="A1" s="526" t="s">
        <v>268</v>
      </c>
      <c r="B1" s="526"/>
      <c r="C1" s="526"/>
      <c r="D1" s="526"/>
      <c r="E1" s="526"/>
      <c r="F1" s="526"/>
    </row>
    <row r="2" spans="1:6" ht="13.5" customHeight="1">
      <c r="A2" s="278"/>
      <c r="C2" s="278"/>
      <c r="D2" s="278"/>
      <c r="E2" s="278"/>
      <c r="F2" s="278"/>
    </row>
    <row r="3" spans="1:6" ht="13.5" customHeight="1">
      <c r="A3" s="278"/>
      <c r="B3" s="279"/>
      <c r="C3" s="278"/>
      <c r="D3" s="278"/>
      <c r="E3" s="278"/>
      <c r="F3" s="278"/>
    </row>
    <row r="4" spans="1:6" ht="13.5" customHeight="1">
      <c r="A4" s="278" t="s">
        <v>269</v>
      </c>
      <c r="B4" s="279" t="s">
        <v>34</v>
      </c>
      <c r="F4" s="296" t="str">
        <f>DEMONTAŽA!F28</f>
        <v/>
      </c>
    </row>
    <row r="5" spans="1:6" ht="13.5" customHeight="1">
      <c r="A5" s="278" t="s">
        <v>270</v>
      </c>
      <c r="B5" s="279" t="s">
        <v>36</v>
      </c>
      <c r="C5" s="278"/>
      <c r="D5" s="278"/>
      <c r="E5" s="278"/>
      <c r="F5" s="296">
        <f>ELEKTRORADOVVI!F235</f>
        <v>0</v>
      </c>
    </row>
    <row r="6" spans="1:6" ht="13.5" customHeight="1">
      <c r="A6" s="278" t="s">
        <v>271</v>
      </c>
      <c r="B6" s="279" t="s">
        <v>272</v>
      </c>
      <c r="C6" s="278"/>
      <c r="D6" s="296"/>
      <c r="E6" s="278"/>
      <c r="F6" s="296">
        <f>EK_INSTALACIJA!F102</f>
        <v>0</v>
      </c>
    </row>
    <row r="7" spans="1:6" ht="13.5" customHeight="1">
      <c r="A7" s="278" t="s">
        <v>273</v>
      </c>
      <c r="B7" s="279" t="s">
        <v>40</v>
      </c>
      <c r="F7" s="296">
        <f>GROMOBRN!F34</f>
        <v>0</v>
      </c>
    </row>
    <row r="8" spans="1:6" ht="13.5" customHeight="1">
      <c r="A8" s="278" t="s">
        <v>274</v>
      </c>
      <c r="B8" s="278" t="s">
        <v>42</v>
      </c>
      <c r="C8" s="278"/>
      <c r="D8" s="278"/>
      <c r="E8" s="278"/>
      <c r="F8" s="296">
        <f>ISPITIVANJE!F26</f>
        <v>0</v>
      </c>
    </row>
    <row r="9" spans="1:6" ht="13.5" customHeight="1">
      <c r="A9" s="278"/>
      <c r="B9" s="278"/>
      <c r="C9" s="278"/>
      <c r="D9" s="278"/>
      <c r="E9" s="278"/>
      <c r="F9" s="278"/>
    </row>
    <row r="10" spans="1:6" ht="13.5" customHeight="1">
      <c r="A10" s="278"/>
      <c r="B10" s="278"/>
      <c r="C10" s="278"/>
      <c r="D10" s="278"/>
      <c r="E10" s="278"/>
      <c r="F10" s="278"/>
    </row>
    <row r="11" spans="1:6" ht="13.5" customHeight="1">
      <c r="A11" s="278"/>
      <c r="B11" s="278" t="s">
        <v>275</v>
      </c>
      <c r="C11" s="278"/>
      <c r="D11" s="278"/>
      <c r="E11" s="278"/>
      <c r="F11" s="296">
        <f>SUM(F4:F8)</f>
        <v>0</v>
      </c>
    </row>
    <row r="12" spans="1:6" ht="13.5" customHeight="1">
      <c r="A12" s="278"/>
      <c r="B12" s="432"/>
      <c r="C12" s="278"/>
      <c r="D12" s="278"/>
      <c r="E12" s="433" t="s">
        <v>276</v>
      </c>
      <c r="F12" s="296">
        <f>F11*0.25</f>
        <v>0</v>
      </c>
    </row>
    <row r="13" spans="1:6" ht="13.5" customHeight="1">
      <c r="A13" s="278"/>
      <c r="B13" s="434" t="s">
        <v>277</v>
      </c>
      <c r="C13" s="278"/>
      <c r="D13" s="278"/>
      <c r="E13" s="278"/>
      <c r="F13" s="435">
        <f>SUM(F11:F12)</f>
        <v>0</v>
      </c>
    </row>
    <row r="14" spans="1:6" ht="13.5" customHeight="1">
      <c r="A14" s="278"/>
      <c r="B14" s="278"/>
      <c r="C14" s="278"/>
      <c r="D14" s="278"/>
      <c r="E14" s="278"/>
      <c r="F14" s="278"/>
    </row>
    <row r="15" spans="1:6" ht="13.5" customHeight="1">
      <c r="A15" s="278"/>
      <c r="B15" s="278"/>
      <c r="C15" s="278"/>
      <c r="D15" s="278"/>
      <c r="E15" s="278"/>
      <c r="F15" s="278"/>
    </row>
    <row r="16" spans="1:6" ht="13.5" customHeight="1">
      <c r="A16" s="278"/>
      <c r="B16" s="278"/>
      <c r="C16" s="278"/>
      <c r="D16" s="278"/>
      <c r="E16" s="278"/>
      <c r="F16" s="278"/>
    </row>
    <row r="44" spans="1:6" ht="15.75" thickBot="1"/>
    <row r="45" spans="1:6" ht="15.75" thickTop="1">
      <c r="A45" s="408"/>
      <c r="B45" s="408"/>
      <c r="C45" s="408"/>
      <c r="D45" s="408"/>
      <c r="E45" s="408"/>
      <c r="F45" s="408"/>
    </row>
  </sheetData>
  <mergeCells count="1">
    <mergeCell ref="A1:F1"/>
  </mergeCells>
  <phoneticPr fontId="62" type="noConversion"/>
  <printOptions horizontalCentered="1" verticalCentered="1"/>
  <pageMargins left="0.98425196850393704" right="0.39370078740157483" top="1.2598425196850394" bottom="0.78740157480314965" header="0.19685039370078741" footer="0.39370078740157483"/>
  <pageSetup paperSize="32767" orientation="portrait" r:id="rId1"/>
  <headerFooter>
    <oddHeader>&amp;C&amp;"Times New Roman,Uobičajeno"ŠKOLSKA ZGRADA PODRUČNE
ŠKOLE U LETOVANIĆU
&amp;12TROŠKOVNIK
Br.projekta: E-114/22&amp;R&amp;"Times New Roman,Uobičajeno"List:    &amp;P
Listova:  &amp;N
Mjesto i datum:
Sisak, ožujak, 2022.</oddHead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showGridLines="0" zoomScaleSheetLayoutView="100" workbookViewId="0">
      <selection activeCell="F5" sqref="F5"/>
    </sheetView>
  </sheetViews>
  <sheetFormatPr defaultColWidth="8.85546875" defaultRowHeight="15"/>
  <cols>
    <col min="1" max="1" width="7.7109375" customWidth="1"/>
    <col min="2" max="2" width="38.7109375" customWidth="1"/>
    <col min="3" max="4" width="8.7109375" customWidth="1"/>
    <col min="5" max="6" width="11.7109375" customWidth="1"/>
  </cols>
  <sheetData>
    <row r="1" spans="1:6" ht="20.100000000000001" customHeight="1" thickTop="1">
      <c r="A1" s="526" t="s">
        <v>362</v>
      </c>
      <c r="B1" s="526"/>
      <c r="C1" s="526"/>
      <c r="D1" s="526"/>
      <c r="E1" s="526"/>
      <c r="F1" s="526"/>
    </row>
    <row r="2" spans="1:6" ht="13.5" customHeight="1">
      <c r="A2" s="278"/>
      <c r="C2" s="278"/>
      <c r="D2" s="278"/>
      <c r="E2" s="278"/>
      <c r="F2" s="278"/>
    </row>
    <row r="3" spans="1:6" ht="13.5" customHeight="1">
      <c r="A3" s="278"/>
      <c r="B3" s="279"/>
      <c r="C3" s="278"/>
      <c r="D3" s="278"/>
      <c r="E3" s="278"/>
      <c r="F3" s="278"/>
    </row>
    <row r="4" spans="1:6" s="462" customFormat="1" ht="13.5" customHeight="1">
      <c r="A4" s="460" t="s">
        <v>269</v>
      </c>
      <c r="B4" s="461" t="s">
        <v>459</v>
      </c>
      <c r="F4" s="463" t="str">
        <f>'REKAPITULACIJA GR'!H16</f>
        <v/>
      </c>
    </row>
    <row r="5" spans="1:6" s="462" customFormat="1" ht="13.5" customHeight="1">
      <c r="A5" s="460" t="s">
        <v>270</v>
      </c>
      <c r="B5" s="461" t="s">
        <v>361</v>
      </c>
      <c r="C5" s="460"/>
      <c r="D5" s="460"/>
      <c r="E5" s="460"/>
      <c r="F5" s="463">
        <f>GRIJANJE!F154</f>
        <v>0</v>
      </c>
    </row>
    <row r="6" spans="1:6" s="462" customFormat="1" ht="13.5" customHeight="1">
      <c r="A6" s="460" t="s">
        <v>271</v>
      </c>
      <c r="B6" s="461" t="s">
        <v>470</v>
      </c>
      <c r="C6" s="460"/>
      <c r="D6" s="463"/>
      <c r="E6" s="460"/>
      <c r="F6" s="463">
        <f>'REKAPITULACIJA ELR'!F11</f>
        <v>0</v>
      </c>
    </row>
    <row r="7" spans="1:6" ht="13.5" customHeight="1">
      <c r="A7" s="278"/>
      <c r="B7" s="279"/>
      <c r="F7" s="296"/>
    </row>
    <row r="8" spans="1:6" ht="13.5" customHeight="1">
      <c r="A8" s="278"/>
      <c r="B8" s="278"/>
      <c r="C8" s="278"/>
      <c r="D8" s="278"/>
      <c r="E8" s="278"/>
      <c r="F8" s="296"/>
    </row>
    <row r="9" spans="1:6" ht="13.5" customHeight="1">
      <c r="A9" s="278"/>
      <c r="B9" s="278"/>
      <c r="C9" s="278"/>
      <c r="D9" s="278"/>
      <c r="E9" s="278"/>
      <c r="F9" s="278"/>
    </row>
    <row r="10" spans="1:6" ht="13.5" customHeight="1">
      <c r="A10" s="278"/>
      <c r="B10" s="278"/>
      <c r="C10" s="278"/>
      <c r="D10" s="278"/>
      <c r="E10" s="278"/>
      <c r="F10" s="278"/>
    </row>
    <row r="11" spans="1:6" ht="13.5" customHeight="1">
      <c r="A11" s="278"/>
      <c r="B11" s="464" t="s">
        <v>275</v>
      </c>
      <c r="C11" s="464"/>
      <c r="D11" s="464"/>
      <c r="E11" s="464"/>
      <c r="F11" s="465">
        <f>SUM(F4:F8)</f>
        <v>0</v>
      </c>
    </row>
    <row r="12" spans="1:6" ht="13.5" customHeight="1">
      <c r="A12" s="278"/>
      <c r="B12" s="464"/>
      <c r="C12" s="464"/>
      <c r="D12" s="464"/>
      <c r="E12" s="466" t="s">
        <v>276</v>
      </c>
      <c r="F12" s="465">
        <f>F11*0.25</f>
        <v>0</v>
      </c>
    </row>
    <row r="13" spans="1:6" ht="13.5" customHeight="1">
      <c r="A13" s="278"/>
      <c r="B13" s="467" t="s">
        <v>277</v>
      </c>
      <c r="C13" s="464"/>
      <c r="D13" s="464"/>
      <c r="E13" s="464"/>
      <c r="F13" s="468">
        <f>SUM(F11:F12)</f>
        <v>0</v>
      </c>
    </row>
    <row r="14" spans="1:6" ht="13.5" customHeight="1">
      <c r="A14" s="278"/>
      <c r="B14" s="464"/>
      <c r="C14" s="464"/>
      <c r="D14" s="464"/>
      <c r="E14" s="464"/>
      <c r="F14" s="464"/>
    </row>
    <row r="15" spans="1:6" ht="13.5" customHeight="1">
      <c r="A15" s="278"/>
      <c r="B15" s="278"/>
      <c r="C15" s="278"/>
      <c r="D15" s="278"/>
      <c r="E15" s="278"/>
      <c r="F15" s="278"/>
    </row>
    <row r="16" spans="1:6" ht="13.5" customHeight="1">
      <c r="A16" s="278"/>
      <c r="B16" s="278"/>
      <c r="C16" s="278"/>
      <c r="D16" s="278"/>
      <c r="E16" s="278"/>
      <c r="F16" s="278"/>
    </row>
    <row r="44" spans="1:6" ht="15.75" thickBot="1"/>
    <row r="45" spans="1:6" ht="15.75" thickTop="1">
      <c r="A45" s="408"/>
      <c r="B45" s="408"/>
      <c r="C45" s="408"/>
      <c r="D45" s="408"/>
      <c r="E45" s="408"/>
      <c r="F45" s="408"/>
    </row>
  </sheetData>
  <mergeCells count="1">
    <mergeCell ref="A1:F1"/>
  </mergeCells>
  <phoneticPr fontId="62" type="noConversion"/>
  <printOptions horizontalCentered="1" verticalCentered="1"/>
  <pageMargins left="0.98425196850393704" right="0.39370078740157483" top="1.2598425196850394" bottom="0.39370078740157483" header="0.19685039370078741" footer="0.39370078740157483"/>
  <pageSetup paperSize="32767" orientation="portrait"/>
  <headerFooter>
    <oddHeader xml:space="preserve">&amp;C&amp;"Times New Roman,Regular"ŠKOLSKA ZGRADA PODRUČNE
ŠKOLE U LETOVANIĆU
&amp;12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view="pageLayout" zoomScale="70" zoomScalePageLayoutView="70" workbookViewId="0">
      <selection activeCell="G2" sqref="G2"/>
    </sheetView>
  </sheetViews>
  <sheetFormatPr defaultColWidth="10.85546875" defaultRowHeight="12.75"/>
  <cols>
    <col min="1" max="1" width="4.28515625" style="1" customWidth="1"/>
    <col min="2" max="2" width="3.42578125" style="1" customWidth="1"/>
    <col min="3" max="3" width="2.7109375" style="1" customWidth="1"/>
    <col min="4" max="4" width="41.140625" style="1" customWidth="1"/>
    <col min="5" max="5" width="6" style="1" customWidth="1"/>
    <col min="6" max="6" width="10" style="4" customWidth="1"/>
    <col min="7" max="7" width="10" style="76" customWidth="1"/>
    <col min="8" max="8" width="12.28515625" style="4" customWidth="1"/>
    <col min="9" max="16384" width="10.85546875" style="1"/>
  </cols>
  <sheetData>
    <row r="1" spans="1:8" ht="13.5" thickBot="1">
      <c r="F1" s="1"/>
      <c r="H1" s="1"/>
    </row>
    <row r="2" spans="1:8" ht="39" thickBot="1">
      <c r="A2" s="37" t="s">
        <v>407</v>
      </c>
      <c r="B2" s="38"/>
      <c r="C2" s="123"/>
      <c r="D2" s="124" t="s">
        <v>408</v>
      </c>
      <c r="E2" s="41" t="s">
        <v>389</v>
      </c>
      <c r="F2" s="25" t="s">
        <v>391</v>
      </c>
      <c r="G2" s="43" t="s">
        <v>555</v>
      </c>
      <c r="H2" s="42" t="s">
        <v>390</v>
      </c>
    </row>
    <row r="3" spans="1:8">
      <c r="A3" s="10" t="s">
        <v>371</v>
      </c>
      <c r="B3" s="6" t="s">
        <v>371</v>
      </c>
      <c r="C3" s="45"/>
      <c r="D3" s="11"/>
    </row>
    <row r="4" spans="1:8">
      <c r="A4" s="10"/>
      <c r="B4" s="6"/>
      <c r="C4" s="45"/>
      <c r="D4" s="77" t="s">
        <v>370</v>
      </c>
    </row>
    <row r="5" spans="1:8" ht="25.5">
      <c r="A5" s="8"/>
      <c r="D5" s="11" t="s">
        <v>372</v>
      </c>
      <c r="F5" s="1"/>
      <c r="H5" s="1"/>
    </row>
    <row r="6" spans="1:8">
      <c r="A6" s="10" t="s">
        <v>371</v>
      </c>
      <c r="B6" s="6" t="s">
        <v>371</v>
      </c>
      <c r="C6" s="45"/>
      <c r="D6" s="11"/>
      <c r="F6" s="12" t="s">
        <v>373</v>
      </c>
    </row>
    <row r="7" spans="1:8" ht="38.25">
      <c r="A7" s="10" t="s">
        <v>407</v>
      </c>
      <c r="B7" s="6">
        <v>1</v>
      </c>
      <c r="C7" s="45"/>
      <c r="D7" s="11" t="s">
        <v>551</v>
      </c>
      <c r="E7" s="1" t="s">
        <v>383</v>
      </c>
      <c r="F7" s="485">
        <v>6</v>
      </c>
    </row>
    <row r="8" spans="1:8" ht="13.35" customHeight="1">
      <c r="A8" s="10"/>
      <c r="B8" s="6"/>
      <c r="C8" s="45"/>
      <c r="D8" s="11"/>
      <c r="F8" s="12"/>
    </row>
    <row r="9" spans="1:8" ht="368.45" customHeight="1">
      <c r="A9" s="10" t="s">
        <v>407</v>
      </c>
      <c r="B9" s="6">
        <v>2</v>
      </c>
      <c r="C9" s="45"/>
      <c r="D9" s="120" t="s">
        <v>409</v>
      </c>
      <c r="E9" s="121" t="s">
        <v>377</v>
      </c>
      <c r="F9" s="122">
        <v>454.96</v>
      </c>
      <c r="H9" s="4" t="str">
        <f>IF(F9*G9=0," ",F9*G9)</f>
        <v xml:space="preserve"> </v>
      </c>
    </row>
    <row r="10" spans="1:8">
      <c r="A10" s="10"/>
      <c r="B10" s="6"/>
      <c r="C10" s="45"/>
      <c r="D10" s="11"/>
      <c r="F10" s="12"/>
    </row>
    <row r="11" spans="1:8" ht="84.95" customHeight="1">
      <c r="A11" s="10" t="s">
        <v>407</v>
      </c>
      <c r="B11" s="6">
        <v>3</v>
      </c>
      <c r="C11" s="45"/>
      <c r="D11" s="11" t="s">
        <v>410</v>
      </c>
      <c r="E11" s="3"/>
      <c r="F11" s="12" t="s">
        <v>373</v>
      </c>
      <c r="G11" s="1"/>
    </row>
    <row r="12" spans="1:8">
      <c r="A12" s="10"/>
      <c r="B12" s="6"/>
      <c r="C12" s="45"/>
      <c r="D12" s="11" t="s">
        <v>411</v>
      </c>
      <c r="E12" s="3" t="s">
        <v>377</v>
      </c>
      <c r="F12" s="12">
        <v>424.72</v>
      </c>
      <c r="G12" s="1"/>
      <c r="H12" s="4" t="str">
        <f>IF(F12*G12=0," ",F12*G12)</f>
        <v xml:space="preserve"> </v>
      </c>
    </row>
    <row r="13" spans="1:8">
      <c r="A13" s="10" t="s">
        <v>371</v>
      </c>
      <c r="B13" s="6" t="s">
        <v>371</v>
      </c>
      <c r="C13" s="45"/>
      <c r="D13" s="11"/>
      <c r="F13" s="1"/>
    </row>
    <row r="14" spans="1:8">
      <c r="A14" s="10"/>
      <c r="B14" s="6"/>
      <c r="C14" s="45"/>
      <c r="D14" s="11"/>
      <c r="E14" s="3"/>
      <c r="F14" s="12" t="s">
        <v>373</v>
      </c>
      <c r="G14" s="1"/>
    </row>
    <row r="15" spans="1:8">
      <c r="A15" s="10"/>
      <c r="B15" s="6"/>
      <c r="C15" s="45"/>
      <c r="D15" s="11"/>
      <c r="E15" s="3"/>
      <c r="F15" s="12"/>
      <c r="G15" s="1"/>
    </row>
    <row r="16" spans="1:8">
      <c r="A16" s="10"/>
      <c r="B16" s="6"/>
      <c r="C16" s="45"/>
      <c r="D16" s="11"/>
      <c r="E16" s="3"/>
      <c r="F16" s="12"/>
      <c r="G16" s="1"/>
    </row>
    <row r="17" spans="1:16">
      <c r="A17" s="10"/>
      <c r="B17" s="6"/>
      <c r="C17" s="45"/>
      <c r="D17" s="11"/>
      <c r="E17" s="3"/>
      <c r="F17" s="12"/>
      <c r="G17" s="1"/>
    </row>
    <row r="18" spans="1:16">
      <c r="A18" s="10"/>
      <c r="B18" s="6"/>
      <c r="C18" s="45"/>
      <c r="D18" s="11"/>
      <c r="E18" s="3"/>
      <c r="F18" s="12"/>
      <c r="G18" s="1"/>
    </row>
    <row r="19" spans="1:16">
      <c r="A19" s="10" t="s">
        <v>371</v>
      </c>
      <c r="B19" s="6" t="s">
        <v>371</v>
      </c>
      <c r="C19" s="45"/>
      <c r="D19" s="11"/>
      <c r="E19" s="3"/>
      <c r="F19" s="12"/>
    </row>
    <row r="20" spans="1:16" ht="96.2" customHeight="1">
      <c r="A20" s="10" t="s">
        <v>407</v>
      </c>
      <c r="B20" s="6">
        <v>4</v>
      </c>
      <c r="C20" s="45"/>
      <c r="D20" s="11" t="s">
        <v>412</v>
      </c>
      <c r="E20" s="78"/>
      <c r="F20" s="12"/>
    </row>
    <row r="21" spans="1:16">
      <c r="A21" s="10"/>
      <c r="B21" s="6"/>
      <c r="C21" s="45"/>
      <c r="D21" s="11" t="s">
        <v>413</v>
      </c>
      <c r="E21" s="3" t="s">
        <v>377</v>
      </c>
      <c r="F21" s="12">
        <v>327.60000000000002</v>
      </c>
      <c r="H21" s="4" t="str">
        <f>IF(F21*G21=0," ",F21*G21)</f>
        <v xml:space="preserve"> </v>
      </c>
    </row>
    <row r="22" spans="1:16">
      <c r="A22" s="10" t="s">
        <v>371</v>
      </c>
      <c r="B22" s="6" t="s">
        <v>371</v>
      </c>
      <c r="C22" s="45"/>
      <c r="D22" s="11"/>
      <c r="F22" s="12"/>
    </row>
    <row r="23" spans="1:16">
      <c r="A23" s="10"/>
      <c r="B23" s="6"/>
      <c r="C23" s="45"/>
      <c r="D23" s="11"/>
      <c r="F23" s="12"/>
    </row>
    <row r="24" spans="1:16" s="83" customFormat="1" ht="13.5" thickBot="1">
      <c r="A24" s="79"/>
      <c r="B24" s="80"/>
      <c r="C24" s="81"/>
      <c r="D24" s="82"/>
      <c r="F24" s="84"/>
      <c r="G24" s="85"/>
      <c r="H24" s="19"/>
      <c r="I24" s="121"/>
      <c r="J24" s="121"/>
      <c r="K24" s="121"/>
      <c r="L24" s="121"/>
      <c r="M24" s="121"/>
      <c r="N24" s="121"/>
      <c r="O24" s="121"/>
      <c r="P24" s="121"/>
    </row>
    <row r="25" spans="1:16" s="128" customFormat="1" ht="22.7" customHeight="1">
      <c r="A25" s="125" t="s">
        <v>407</v>
      </c>
      <c r="B25" s="126"/>
      <c r="C25" s="126"/>
      <c r="D25" s="127" t="s">
        <v>414</v>
      </c>
      <c r="F25" s="129"/>
      <c r="G25" s="130"/>
      <c r="H25" s="75" t="str">
        <f>IF(SUM(H5:H24)=0,"",SUM(H5:H24))</f>
        <v/>
      </c>
      <c r="I25" s="131"/>
      <c r="J25" s="131"/>
      <c r="K25" s="131"/>
      <c r="L25" s="131"/>
      <c r="M25" s="131"/>
      <c r="N25" s="131"/>
      <c r="O25" s="131"/>
      <c r="P25" s="131"/>
    </row>
    <row r="26" spans="1:16">
      <c r="D26" s="86"/>
    </row>
  </sheetData>
  <phoneticPr fontId="62" type="noConversion"/>
  <pageMargins left="0.6692913385826772" right="0.31496062992125984" top="0.74803149606299213" bottom="0.74803149606299213" header="0.31496062992125984" footer="0.31496062992125984"/>
  <pageSetup paperSize="9" orientation="portrait" r:id="rId1"/>
  <headerFooter>
    <oddHeader>&amp;C&amp;"-,Bold"&amp;12TROŠKOVNIK
OŠ Mladost Lekenik-područna škola Letovanić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view="pageLayout" zoomScale="70" zoomScalePageLayoutView="70" workbookViewId="0">
      <selection activeCell="G2" sqref="G2"/>
    </sheetView>
  </sheetViews>
  <sheetFormatPr defaultColWidth="10.85546875" defaultRowHeight="12.75"/>
  <cols>
    <col min="1" max="1" width="4.28515625" style="46" customWidth="1"/>
    <col min="2" max="2" width="3.42578125" style="1" customWidth="1"/>
    <col min="3" max="3" width="2.7109375" style="1" customWidth="1"/>
    <col min="4" max="4" width="41.140625" style="1" customWidth="1"/>
    <col min="5" max="5" width="6" style="3" customWidth="1"/>
    <col min="6" max="7" width="10" style="4" customWidth="1"/>
    <col min="8" max="8" width="12.28515625" style="4" customWidth="1"/>
    <col min="9" max="16384" width="10.85546875" style="1"/>
  </cols>
  <sheetData>
    <row r="1" spans="1:8" ht="13.5" thickBot="1"/>
    <row r="2" spans="1:8" ht="39" thickBot="1">
      <c r="A2" s="37" t="s">
        <v>415</v>
      </c>
      <c r="B2" s="38"/>
      <c r="C2" s="38"/>
      <c r="D2" s="132" t="s">
        <v>416</v>
      </c>
      <c r="E2" s="41" t="s">
        <v>389</v>
      </c>
      <c r="F2" s="25" t="s">
        <v>391</v>
      </c>
      <c r="G2" s="43" t="s">
        <v>555</v>
      </c>
      <c r="H2" s="42" t="s">
        <v>390</v>
      </c>
    </row>
    <row r="3" spans="1:8">
      <c r="A3" s="10"/>
      <c r="B3" s="6"/>
      <c r="C3" s="45"/>
      <c r="D3" s="58"/>
      <c r="H3" s="1"/>
    </row>
    <row r="4" spans="1:8">
      <c r="A4" s="10"/>
      <c r="B4" s="6"/>
      <c r="C4" s="45"/>
      <c r="D4" s="58"/>
      <c r="F4" s="12" t="s">
        <v>373</v>
      </c>
      <c r="H4" s="1"/>
    </row>
    <row r="5" spans="1:8">
      <c r="A5" s="10" t="s">
        <v>371</v>
      </c>
      <c r="B5" s="6" t="s">
        <v>371</v>
      </c>
      <c r="C5" s="44"/>
      <c r="D5" s="58"/>
      <c r="F5" s="12"/>
    </row>
    <row r="6" spans="1:8">
      <c r="A6" s="87"/>
      <c r="B6" s="9"/>
      <c r="C6" s="2"/>
      <c r="D6" s="88"/>
      <c r="F6" s="12"/>
    </row>
    <row r="7" spans="1:8" ht="70.7" customHeight="1">
      <c r="A7" s="10" t="s">
        <v>415</v>
      </c>
      <c r="B7" s="6">
        <v>1</v>
      </c>
      <c r="C7" s="2"/>
      <c r="D7" s="58" t="s">
        <v>417</v>
      </c>
      <c r="E7" s="3" t="s">
        <v>377</v>
      </c>
      <c r="F7" s="12">
        <v>46</v>
      </c>
      <c r="H7" s="4" t="str">
        <f>IF(F7*G7=0," ",F7*G7)</f>
        <v xml:space="preserve"> </v>
      </c>
    </row>
    <row r="8" spans="1:8">
      <c r="A8" s="87"/>
      <c r="B8" s="9"/>
      <c r="C8" s="2"/>
    </row>
    <row r="9" spans="1:8">
      <c r="A9" s="87"/>
      <c r="B9" s="9"/>
      <c r="C9" s="2"/>
      <c r="F9" s="12"/>
    </row>
    <row r="10" spans="1:8" ht="26.85" customHeight="1">
      <c r="A10" s="10" t="s">
        <v>415</v>
      </c>
      <c r="B10" s="6">
        <v>2</v>
      </c>
      <c r="C10" s="2"/>
      <c r="D10" s="89" t="s">
        <v>418</v>
      </c>
      <c r="E10" s="3" t="s">
        <v>377</v>
      </c>
      <c r="F10" s="12">
        <v>417.6</v>
      </c>
      <c r="G10" s="5"/>
      <c r="H10" s="4" t="str">
        <f>IF(F10*G10=0," ",F10*G10)</f>
        <v xml:space="preserve"> </v>
      </c>
    </row>
    <row r="11" spans="1:8">
      <c r="A11" s="87"/>
      <c r="B11" s="6"/>
      <c r="C11" s="2"/>
      <c r="D11" s="90"/>
      <c r="G11" s="17"/>
      <c r="H11" s="17"/>
    </row>
    <row r="12" spans="1:8">
      <c r="A12" s="10"/>
      <c r="B12" s="6"/>
      <c r="C12" s="2"/>
      <c r="D12" s="89"/>
      <c r="F12" s="12"/>
      <c r="G12" s="91"/>
      <c r="H12" s="5"/>
    </row>
    <row r="13" spans="1:8" ht="12.75" customHeight="1">
      <c r="A13" s="87"/>
      <c r="B13" s="6"/>
      <c r="C13" s="2"/>
      <c r="D13" s="90"/>
      <c r="F13" s="12"/>
      <c r="G13" s="17"/>
      <c r="H13" s="17"/>
    </row>
    <row r="14" spans="1:8">
      <c r="A14" s="10"/>
      <c r="B14" s="6"/>
      <c r="C14" s="2"/>
      <c r="D14" s="89"/>
      <c r="F14" s="12"/>
      <c r="G14" s="5"/>
      <c r="H14" s="5"/>
    </row>
    <row r="15" spans="1:8">
      <c r="A15" s="87"/>
      <c r="B15" s="6"/>
      <c r="C15" s="2"/>
      <c r="D15" s="90"/>
      <c r="F15" s="12"/>
      <c r="G15" s="17"/>
      <c r="H15" s="17"/>
    </row>
    <row r="16" spans="1:8">
      <c r="A16" s="10"/>
      <c r="B16" s="6"/>
      <c r="C16" s="2"/>
      <c r="D16" s="89"/>
      <c r="F16" s="12"/>
      <c r="G16" s="5"/>
      <c r="H16" s="5"/>
    </row>
    <row r="17" spans="1:8">
      <c r="A17" s="10"/>
      <c r="B17" s="6"/>
      <c r="C17" s="45"/>
      <c r="D17" s="58"/>
      <c r="F17" s="16"/>
    </row>
    <row r="18" spans="1:8" ht="13.5" thickBot="1">
      <c r="A18" s="10"/>
      <c r="B18" s="6"/>
      <c r="C18" s="45"/>
      <c r="D18" s="58"/>
    </row>
    <row r="19" spans="1:8" s="15" customFormat="1" ht="22.7" customHeight="1">
      <c r="A19" s="71" t="s">
        <v>419</v>
      </c>
      <c r="B19" s="72"/>
      <c r="C19" s="92"/>
      <c r="D19" s="93" t="s">
        <v>420</v>
      </c>
      <c r="E19" s="94"/>
      <c r="F19" s="75"/>
      <c r="G19" s="75"/>
      <c r="H19" s="75" t="str">
        <f>IF(SUM(H7:H10)=0,"",SUM(H7:H10))</f>
        <v/>
      </c>
    </row>
    <row r="23" spans="1:8">
      <c r="B23" s="487"/>
      <c r="C23" s="487"/>
    </row>
  </sheetData>
  <mergeCells count="1">
    <mergeCell ref="B23:C23"/>
  </mergeCells>
  <phoneticPr fontId="62" type="noConversion"/>
  <pageMargins left="0.6692913385826772" right="0.31496062992125984" top="0.74803149606299213" bottom="0.74803149606299213" header="0.31496062992125984" footer="0.31496062992125984"/>
  <pageSetup paperSize="9" orientation="portrait" r:id="rId1"/>
  <headerFooter>
    <oddHeader>&amp;C&amp;"-,Bold"&amp;12TROŠKOVNIK
OŠ Mladost Lekenik-područna škola Letovanić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Layout" zoomScale="70" zoomScalePageLayoutView="70" workbookViewId="0">
      <selection activeCell="G2" sqref="G2"/>
    </sheetView>
  </sheetViews>
  <sheetFormatPr defaultColWidth="10.85546875" defaultRowHeight="12.75"/>
  <cols>
    <col min="1" max="1" width="4.28515625" style="46" customWidth="1"/>
    <col min="2" max="2" width="3.42578125" style="1" customWidth="1"/>
    <col min="3" max="3" width="2.7109375" style="2" customWidth="1"/>
    <col min="4" max="4" width="41.140625" style="1" customWidth="1"/>
    <col min="5" max="5" width="6" style="1" customWidth="1"/>
    <col min="6" max="7" width="10" style="4" customWidth="1"/>
    <col min="8" max="8" width="12.28515625" style="4" customWidth="1"/>
    <col min="9" max="9" width="11.7109375" style="1" customWidth="1"/>
    <col min="10" max="16384" width="10.85546875" style="1"/>
  </cols>
  <sheetData>
    <row r="1" spans="1:8" ht="13.5" thickBot="1"/>
    <row r="2" spans="1:8" ht="39" thickBot="1">
      <c r="A2" s="133" t="s">
        <v>421</v>
      </c>
      <c r="B2" s="134"/>
      <c r="C2" s="134"/>
      <c r="D2" s="132" t="s">
        <v>422</v>
      </c>
      <c r="E2" s="41" t="s">
        <v>389</v>
      </c>
      <c r="F2" s="25" t="s">
        <v>391</v>
      </c>
      <c r="G2" s="43" t="s">
        <v>555</v>
      </c>
      <c r="H2" s="42" t="s">
        <v>390</v>
      </c>
    </row>
    <row r="3" spans="1:8">
      <c r="D3" s="58"/>
    </row>
    <row r="4" spans="1:8">
      <c r="D4" s="95" t="s">
        <v>370</v>
      </c>
    </row>
    <row r="5" spans="1:8" ht="25.5">
      <c r="A5" s="8"/>
      <c r="C5" s="1"/>
      <c r="D5" s="95" t="s">
        <v>395</v>
      </c>
      <c r="F5" s="1"/>
      <c r="G5" s="1"/>
      <c r="H5" s="1"/>
    </row>
    <row r="6" spans="1:8">
      <c r="A6" s="10" t="s">
        <v>371</v>
      </c>
      <c r="B6" s="6" t="s">
        <v>371</v>
      </c>
      <c r="D6" s="58"/>
      <c r="F6" s="12" t="s">
        <v>373</v>
      </c>
    </row>
    <row r="7" spans="1:8" ht="165.75">
      <c r="A7" s="10" t="s">
        <v>421</v>
      </c>
      <c r="B7" s="6">
        <v>1</v>
      </c>
      <c r="D7" s="11" t="s">
        <v>423</v>
      </c>
      <c r="F7" s="12" t="s">
        <v>373</v>
      </c>
    </row>
    <row r="8" spans="1:8">
      <c r="A8" s="10"/>
      <c r="B8" s="6"/>
      <c r="D8" s="58" t="s">
        <v>424</v>
      </c>
      <c r="F8" s="12"/>
    </row>
    <row r="9" spans="1:8">
      <c r="A9" s="55"/>
      <c r="B9" s="56"/>
      <c r="C9" s="1"/>
      <c r="D9" s="67" t="s">
        <v>425</v>
      </c>
      <c r="E9" s="46" t="s">
        <v>377</v>
      </c>
      <c r="F9" s="12">
        <v>399.6</v>
      </c>
      <c r="H9" s="4" t="str">
        <f>IF(F9*G9=0," ",F9*G9)</f>
        <v xml:space="preserve"> </v>
      </c>
    </row>
    <row r="10" spans="1:8">
      <c r="A10" s="10" t="s">
        <v>371</v>
      </c>
      <c r="B10" s="6" t="s">
        <v>371</v>
      </c>
      <c r="C10" s="45"/>
      <c r="D10" s="11"/>
      <c r="F10" s="12" t="s">
        <v>373</v>
      </c>
      <c r="G10" s="1"/>
    </row>
    <row r="11" spans="1:8">
      <c r="A11" s="10"/>
      <c r="B11" s="6"/>
      <c r="C11" s="45"/>
      <c r="D11" s="11"/>
      <c r="F11" s="12"/>
      <c r="G11" s="1"/>
    </row>
    <row r="12" spans="1:8">
      <c r="A12" s="10"/>
      <c r="B12" s="6"/>
      <c r="C12" s="45"/>
      <c r="D12" s="58"/>
      <c r="E12" s="46"/>
      <c r="F12" s="12"/>
    </row>
    <row r="13" spans="1:8" ht="13.5" thickBot="1">
      <c r="A13" s="10"/>
      <c r="B13" s="6"/>
      <c r="C13" s="45"/>
      <c r="D13" s="11"/>
      <c r="E13" s="46"/>
      <c r="F13" s="12"/>
      <c r="G13" s="1"/>
    </row>
    <row r="14" spans="1:8" s="15" customFormat="1" ht="22.7" customHeight="1">
      <c r="A14" s="135" t="s">
        <v>421</v>
      </c>
      <c r="B14" s="93"/>
      <c r="C14" s="34"/>
      <c r="D14" s="93" t="s">
        <v>426</v>
      </c>
      <c r="E14" s="34"/>
      <c r="F14" s="74"/>
      <c r="G14" s="74"/>
      <c r="H14" s="74" t="str">
        <f>H9</f>
        <v xml:space="preserve"> </v>
      </c>
    </row>
  </sheetData>
  <phoneticPr fontId="62" type="noConversion"/>
  <pageMargins left="0.6692913385826772" right="0.31496062992125984" top="0.74803149606299213" bottom="0.74803149606299213" header="0.31496062992125984" footer="0.31496062992125984"/>
  <pageSetup paperSize="9" orientation="portrait" r:id="rId1"/>
  <headerFooter>
    <oddHeader>&amp;C&amp;"-,Bold"&amp;12TROŠKOVNIK
OŠ Mladost Lekenik-područna škola Letovanić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view="pageLayout" zoomScale="70" zoomScalePageLayoutView="70" workbookViewId="0">
      <selection activeCell="G2" sqref="G2"/>
    </sheetView>
  </sheetViews>
  <sheetFormatPr defaultColWidth="10.85546875" defaultRowHeight="12.75"/>
  <cols>
    <col min="1" max="1" width="4.28515625" style="46" customWidth="1"/>
    <col min="2" max="2" width="3.42578125" style="1" customWidth="1"/>
    <col min="3" max="3" width="2.7109375" style="2" customWidth="1"/>
    <col min="4" max="4" width="41.140625" style="1" customWidth="1"/>
    <col min="5" max="5" width="6" style="1" customWidth="1"/>
    <col min="6" max="7" width="10" style="4" customWidth="1"/>
    <col min="8" max="8" width="12.28515625" style="4" customWidth="1"/>
    <col min="9" max="9" width="11.7109375" style="1" customWidth="1"/>
    <col min="10" max="16384" width="10.85546875" style="1"/>
  </cols>
  <sheetData>
    <row r="1" spans="1:10" ht="13.5" thickBot="1"/>
    <row r="2" spans="1:10" ht="39" thickBot="1">
      <c r="A2" s="133" t="s">
        <v>427</v>
      </c>
      <c r="B2" s="134"/>
      <c r="C2" s="134"/>
      <c r="D2" s="132" t="s">
        <v>428</v>
      </c>
      <c r="E2" s="41" t="s">
        <v>389</v>
      </c>
      <c r="F2" s="25" t="s">
        <v>391</v>
      </c>
      <c r="G2" s="43" t="s">
        <v>555</v>
      </c>
      <c r="H2" s="42" t="s">
        <v>390</v>
      </c>
    </row>
    <row r="3" spans="1:10">
      <c r="D3" s="58"/>
    </row>
    <row r="4" spans="1:10">
      <c r="A4" s="10" t="s">
        <v>371</v>
      </c>
      <c r="B4" s="6" t="s">
        <v>371</v>
      </c>
      <c r="D4" s="58"/>
      <c r="F4" s="12" t="s">
        <v>373</v>
      </c>
    </row>
    <row r="5" spans="1:10" ht="84.95" customHeight="1">
      <c r="A5" s="10" t="s">
        <v>427</v>
      </c>
      <c r="B5" s="6">
        <v>1</v>
      </c>
      <c r="D5" s="96" t="s">
        <v>429</v>
      </c>
      <c r="E5" s="3" t="s">
        <v>377</v>
      </c>
      <c r="F5" s="12">
        <v>454.96</v>
      </c>
      <c r="H5" s="4" t="str">
        <f>IF(F5*G5=0," ",F5*G5)</f>
        <v xml:space="preserve"> </v>
      </c>
    </row>
    <row r="6" spans="1:10">
      <c r="A6" s="10"/>
      <c r="B6" s="6"/>
      <c r="D6" s="11"/>
    </row>
    <row r="7" spans="1:10">
      <c r="A7" s="55"/>
      <c r="B7" s="56"/>
      <c r="C7" s="1"/>
      <c r="D7" s="97"/>
      <c r="E7" s="3"/>
      <c r="F7" s="12"/>
    </row>
    <row r="8" spans="1:10" ht="90.6" customHeight="1">
      <c r="A8" s="10" t="s">
        <v>427</v>
      </c>
      <c r="B8" s="6">
        <v>2</v>
      </c>
      <c r="C8" s="1"/>
      <c r="D8" s="58" t="s">
        <v>430</v>
      </c>
      <c r="E8" s="46"/>
      <c r="F8" s="12"/>
      <c r="J8" s="4"/>
    </row>
    <row r="9" spans="1:10">
      <c r="A9" s="55"/>
      <c r="B9" s="56"/>
      <c r="C9" s="1" t="s">
        <v>399</v>
      </c>
      <c r="D9" s="97" t="s">
        <v>431</v>
      </c>
      <c r="E9" s="3" t="s">
        <v>377</v>
      </c>
      <c r="F9" s="12">
        <v>454.96</v>
      </c>
      <c r="H9" s="4" t="str">
        <f>IF(F9*G9=0," ",F9*G9)</f>
        <v xml:space="preserve"> </v>
      </c>
    </row>
    <row r="10" spans="1:10">
      <c r="A10" s="55"/>
      <c r="B10" s="56"/>
      <c r="C10" s="1"/>
      <c r="D10" s="97"/>
      <c r="E10" s="3"/>
      <c r="F10" s="12"/>
    </row>
    <row r="11" spans="1:10" ht="13.5" thickBot="1">
      <c r="A11" s="10"/>
      <c r="B11" s="6"/>
      <c r="C11" s="45"/>
      <c r="D11" s="11"/>
      <c r="E11" s="46"/>
      <c r="F11" s="12"/>
      <c r="G11" s="1"/>
    </row>
    <row r="12" spans="1:10" s="15" customFormat="1" ht="22.7" customHeight="1">
      <c r="A12" s="135" t="s">
        <v>427</v>
      </c>
      <c r="B12" s="93"/>
      <c r="C12" s="34"/>
      <c r="D12" s="93" t="s">
        <v>432</v>
      </c>
      <c r="E12" s="34"/>
      <c r="F12" s="74"/>
      <c r="G12" s="74"/>
      <c r="H12" s="74" t="str">
        <f>IF(SUM(H5:H9)=0,"",SUM(H5:H9))</f>
        <v/>
      </c>
    </row>
  </sheetData>
  <phoneticPr fontId="62" type="noConversion"/>
  <pageMargins left="0.6692913385826772" right="0.31496062992125984" top="0.74803149606299213" bottom="0.74803149606299213" header="0.31496062992125984" footer="0.31496062992125984"/>
  <pageSetup paperSize="9" orientation="portrait" r:id="rId1"/>
  <headerFooter>
    <oddHeader>&amp;C&amp;"-,Bold"&amp;12TROŠKOVNIK
OŠ Mladost Lekenik-područna škola Letovanić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2"/>
  <sheetViews>
    <sheetView view="pageLayout" zoomScale="70" zoomScalePageLayoutView="70" workbookViewId="0">
      <selection activeCell="G2" sqref="G2"/>
    </sheetView>
  </sheetViews>
  <sheetFormatPr defaultColWidth="10.85546875" defaultRowHeight="12.75"/>
  <cols>
    <col min="1" max="1" width="4.28515625" style="46" customWidth="1"/>
    <col min="2" max="2" width="3.42578125" style="1" customWidth="1"/>
    <col min="3" max="3" width="2.7109375" style="2" customWidth="1"/>
    <col min="4" max="4" width="41.140625" style="1" customWidth="1"/>
    <col min="5" max="5" width="6" style="1" customWidth="1"/>
    <col min="6" max="7" width="10" style="4" customWidth="1"/>
    <col min="8" max="8" width="12.28515625" style="4" customWidth="1"/>
    <col min="9" max="9" width="11.7109375" style="1" customWidth="1"/>
    <col min="10" max="16384" width="10.85546875" style="1"/>
  </cols>
  <sheetData>
    <row r="1" spans="1:256" ht="13.5" thickBot="1"/>
    <row r="2" spans="1:256" ht="39" thickBot="1">
      <c r="A2" s="133" t="s">
        <v>433</v>
      </c>
      <c r="B2" s="134"/>
      <c r="C2" s="134"/>
      <c r="D2" s="132" t="s">
        <v>434</v>
      </c>
      <c r="E2" s="41" t="s">
        <v>389</v>
      </c>
      <c r="F2" s="25" t="s">
        <v>391</v>
      </c>
      <c r="G2" s="43" t="s">
        <v>555</v>
      </c>
      <c r="H2" s="42" t="s">
        <v>390</v>
      </c>
    </row>
    <row r="3" spans="1:256">
      <c r="D3" s="58"/>
    </row>
    <row r="4" spans="1:256">
      <c r="D4" s="95" t="s">
        <v>370</v>
      </c>
    </row>
    <row r="5" spans="1:256" ht="30" customHeight="1">
      <c r="A5" s="8"/>
      <c r="C5" s="1"/>
      <c r="D5" s="95" t="s">
        <v>395</v>
      </c>
      <c r="F5" s="1"/>
      <c r="G5" s="1"/>
      <c r="H5" s="1"/>
    </row>
    <row r="6" spans="1:256">
      <c r="A6" s="10"/>
      <c r="B6" s="6"/>
      <c r="C6" s="1"/>
      <c r="D6" s="11"/>
      <c r="E6" s="46"/>
      <c r="F6" s="12"/>
    </row>
    <row r="7" spans="1:256">
      <c r="A7" s="55"/>
      <c r="B7" s="56"/>
      <c r="C7" s="1"/>
      <c r="D7" s="58"/>
      <c r="E7" s="46"/>
      <c r="F7" s="12"/>
      <c r="I7" s="55"/>
      <c r="J7" s="56"/>
      <c r="L7" s="58"/>
      <c r="M7" s="46"/>
      <c r="N7" s="12"/>
      <c r="O7" s="4"/>
      <c r="P7" s="4"/>
      <c r="Q7" s="55"/>
      <c r="R7" s="56"/>
      <c r="T7" s="58"/>
      <c r="U7" s="46"/>
      <c r="V7" s="12"/>
      <c r="W7" s="4"/>
      <c r="X7" s="4"/>
      <c r="Y7" s="55"/>
      <c r="Z7" s="56"/>
      <c r="AB7" s="58"/>
      <c r="AC7" s="46"/>
      <c r="AD7" s="12"/>
      <c r="AE7" s="4"/>
      <c r="AF7" s="4"/>
      <c r="AG7" s="55"/>
      <c r="AH7" s="56"/>
      <c r="AJ7" s="58"/>
      <c r="AK7" s="46"/>
      <c r="AL7" s="12"/>
      <c r="AM7" s="4"/>
      <c r="AN7" s="4"/>
      <c r="AO7" s="55"/>
      <c r="AP7" s="56"/>
      <c r="AR7" s="58"/>
      <c r="AS7" s="46"/>
      <c r="AT7" s="12"/>
      <c r="AU7" s="4"/>
      <c r="AV7" s="4"/>
      <c r="AW7" s="55"/>
      <c r="AX7" s="56"/>
      <c r="AZ7" s="58"/>
      <c r="BA7" s="46"/>
      <c r="BB7" s="12"/>
      <c r="BC7" s="4"/>
      <c r="BD7" s="4"/>
      <c r="BE7" s="55"/>
      <c r="BF7" s="56"/>
      <c r="BH7" s="58"/>
      <c r="BI7" s="46"/>
      <c r="BJ7" s="12"/>
      <c r="BK7" s="4"/>
      <c r="BL7" s="4"/>
      <c r="BM7" s="55"/>
      <c r="BN7" s="56"/>
      <c r="BP7" s="58"/>
      <c r="BQ7" s="46"/>
      <c r="BR7" s="12"/>
      <c r="BS7" s="4"/>
      <c r="BT7" s="4"/>
      <c r="BU7" s="55"/>
      <c r="BV7" s="56"/>
      <c r="BX7" s="58"/>
      <c r="BY7" s="46"/>
      <c r="BZ7" s="12"/>
      <c r="CA7" s="4"/>
      <c r="CB7" s="4"/>
      <c r="CC7" s="55"/>
      <c r="CD7" s="56"/>
      <c r="CF7" s="58"/>
      <c r="CG7" s="46"/>
      <c r="CH7" s="12"/>
      <c r="CI7" s="4"/>
      <c r="CJ7" s="4"/>
      <c r="CK7" s="55"/>
      <c r="CL7" s="56"/>
      <c r="CN7" s="58"/>
      <c r="CO7" s="46"/>
      <c r="CP7" s="12"/>
      <c r="CQ7" s="4"/>
      <c r="CR7" s="4"/>
      <c r="CS7" s="55"/>
      <c r="CT7" s="56"/>
      <c r="CV7" s="58"/>
      <c r="CW7" s="46"/>
      <c r="CX7" s="12"/>
      <c r="CY7" s="4"/>
      <c r="CZ7" s="4"/>
      <c r="DA7" s="55"/>
      <c r="DB7" s="56"/>
      <c r="DD7" s="58"/>
      <c r="DE7" s="46"/>
      <c r="DF7" s="12"/>
      <c r="DG7" s="4"/>
      <c r="DH7" s="4"/>
      <c r="DI7" s="55"/>
      <c r="DJ7" s="56"/>
      <c r="DL7" s="58"/>
      <c r="DM7" s="46"/>
      <c r="DN7" s="12"/>
      <c r="DO7" s="4"/>
      <c r="DP7" s="4"/>
      <c r="DQ7" s="55"/>
      <c r="DR7" s="56"/>
      <c r="DT7" s="58"/>
      <c r="DU7" s="46"/>
      <c r="DV7" s="12"/>
      <c r="DW7" s="4"/>
      <c r="DX7" s="4"/>
      <c r="DY7" s="55"/>
      <c r="DZ7" s="56"/>
      <c r="EB7" s="58"/>
      <c r="EC7" s="46"/>
      <c r="ED7" s="12"/>
      <c r="EE7" s="4"/>
      <c r="EF7" s="4"/>
      <c r="EG7" s="55"/>
      <c r="EH7" s="56"/>
      <c r="EJ7" s="58"/>
      <c r="EK7" s="46"/>
      <c r="EL7" s="12"/>
      <c r="EM7" s="4"/>
      <c r="EN7" s="4"/>
      <c r="EO7" s="55"/>
      <c r="EP7" s="56"/>
      <c r="ER7" s="58"/>
      <c r="ES7" s="46"/>
      <c r="ET7" s="12"/>
      <c r="EU7" s="4"/>
      <c r="EV7" s="4"/>
      <c r="EW7" s="55"/>
      <c r="EX7" s="56"/>
      <c r="EZ7" s="58"/>
      <c r="FA7" s="46"/>
      <c r="FB7" s="12"/>
      <c r="FC7" s="4"/>
      <c r="FD7" s="4"/>
      <c r="FE7" s="55"/>
      <c r="FF7" s="56"/>
      <c r="FH7" s="58"/>
      <c r="FI7" s="46"/>
      <c r="FJ7" s="12"/>
      <c r="FK7" s="4"/>
      <c r="FL7" s="4"/>
      <c r="FM7" s="55"/>
      <c r="FN7" s="56"/>
      <c r="FP7" s="58"/>
      <c r="FQ7" s="46"/>
      <c r="FR7" s="12"/>
      <c r="FS7" s="4"/>
      <c r="FT7" s="4"/>
      <c r="FU7" s="55"/>
      <c r="FV7" s="56"/>
      <c r="FX7" s="58"/>
      <c r="FY7" s="46"/>
      <c r="FZ7" s="12"/>
      <c r="GA7" s="4"/>
      <c r="GB7" s="4"/>
      <c r="GC7" s="55"/>
      <c r="GD7" s="56"/>
      <c r="GF7" s="58"/>
      <c r="GG7" s="46"/>
      <c r="GH7" s="12"/>
      <c r="GI7" s="4"/>
      <c r="GJ7" s="4"/>
      <c r="GK7" s="55"/>
      <c r="GL7" s="56"/>
      <c r="GN7" s="58"/>
      <c r="GO7" s="46"/>
      <c r="GP7" s="12"/>
      <c r="GQ7" s="4"/>
      <c r="GR7" s="4"/>
      <c r="GS7" s="55"/>
      <c r="GT7" s="56"/>
      <c r="GV7" s="58"/>
      <c r="GW7" s="46"/>
      <c r="GX7" s="12"/>
      <c r="GY7" s="4"/>
      <c r="GZ7" s="4"/>
      <c r="HA7" s="55"/>
      <c r="HB7" s="56"/>
      <c r="HD7" s="58"/>
      <c r="HE7" s="46"/>
      <c r="HF7" s="12"/>
      <c r="HG7" s="4"/>
      <c r="HH7" s="4"/>
      <c r="HI7" s="55"/>
      <c r="HJ7" s="56"/>
      <c r="HL7" s="58"/>
      <c r="HM7" s="46"/>
      <c r="HN7" s="12"/>
      <c r="HO7" s="4"/>
      <c r="HP7" s="4"/>
      <c r="HQ7" s="55"/>
      <c r="HR7" s="56"/>
      <c r="HT7" s="58"/>
      <c r="HU7" s="46"/>
      <c r="HV7" s="12"/>
      <c r="HW7" s="4"/>
      <c r="HX7" s="4"/>
      <c r="HY7" s="55"/>
      <c r="HZ7" s="56"/>
      <c r="IB7" s="58"/>
      <c r="IC7" s="46"/>
      <c r="ID7" s="12"/>
      <c r="IE7" s="4"/>
      <c r="IF7" s="4"/>
      <c r="IG7" s="55"/>
      <c r="IH7" s="56"/>
      <c r="IJ7" s="58"/>
      <c r="IK7" s="46"/>
      <c r="IL7" s="12"/>
      <c r="IM7" s="4"/>
      <c r="IN7" s="4"/>
      <c r="IO7" s="55"/>
      <c r="IP7" s="56"/>
      <c r="IR7" s="58"/>
      <c r="IS7" s="46"/>
      <c r="IT7" s="12"/>
      <c r="IU7" s="4"/>
      <c r="IV7" s="4"/>
    </row>
    <row r="8" spans="1:256" ht="84.75" customHeight="1">
      <c r="A8" s="10" t="s">
        <v>433</v>
      </c>
      <c r="B8" s="6">
        <v>1</v>
      </c>
      <c r="C8" s="1"/>
      <c r="D8" s="11" t="s">
        <v>552</v>
      </c>
      <c r="E8" s="46" t="s">
        <v>383</v>
      </c>
      <c r="F8" s="485">
        <v>20</v>
      </c>
      <c r="J8" s="4"/>
    </row>
    <row r="9" spans="1:256" ht="13.5" customHeight="1">
      <c r="A9" s="55"/>
      <c r="B9" s="56"/>
      <c r="C9" s="1"/>
      <c r="D9" s="58"/>
      <c r="E9" s="46"/>
      <c r="F9" s="12"/>
    </row>
    <row r="10" spans="1:256">
      <c r="A10" s="10"/>
      <c r="B10" s="6"/>
      <c r="D10" s="88"/>
      <c r="E10" s="46"/>
      <c r="F10" s="12"/>
    </row>
    <row r="11" spans="1:256" ht="13.5" thickBot="1">
      <c r="A11" s="10"/>
      <c r="B11" s="6"/>
      <c r="D11" s="88"/>
      <c r="E11" s="46"/>
      <c r="F11" s="12"/>
    </row>
    <row r="12" spans="1:256" s="15" customFormat="1" ht="22.7" customHeight="1">
      <c r="A12" s="135" t="s">
        <v>433</v>
      </c>
      <c r="B12" s="93"/>
      <c r="C12" s="34"/>
      <c r="D12" s="93" t="s">
        <v>435</v>
      </c>
      <c r="E12" s="34"/>
      <c r="F12" s="74"/>
      <c r="G12" s="74"/>
      <c r="H12" s="74" t="str">
        <f>IF(SUM(H5:H9)=0,"",SUM(H5:H9))</f>
        <v/>
      </c>
    </row>
  </sheetData>
  <phoneticPr fontId="62" type="noConversion"/>
  <pageMargins left="0.6692913385826772" right="0.31496062992125984" top="0.74803149606299213" bottom="0.74803149606299213" header="0.31496062992125984" footer="0.31496062992125984"/>
  <pageSetup paperSize="9" orientation="portrait" r:id="rId1"/>
  <headerFooter>
    <oddHeader>&amp;C&amp;"-,Bold"&amp;12TROŠKOVNIK
OŠ Mladost Lekenik-područna škola Letovanić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view="pageLayout" zoomScale="70" zoomScalePageLayoutView="70" workbookViewId="0">
      <selection activeCell="G2" sqref="G2"/>
    </sheetView>
  </sheetViews>
  <sheetFormatPr defaultColWidth="10.85546875" defaultRowHeight="12.75"/>
  <cols>
    <col min="1" max="1" width="4.28515625" style="46" customWidth="1"/>
    <col min="2" max="2" width="3.42578125" style="1" customWidth="1"/>
    <col min="3" max="3" width="2.7109375" style="2" customWidth="1"/>
    <col min="4" max="4" width="41.140625" style="1" customWidth="1"/>
    <col min="5" max="5" width="6" style="1" customWidth="1"/>
    <col min="6" max="7" width="10" style="4" customWidth="1"/>
    <col min="8" max="8" width="12.28515625" style="4" customWidth="1"/>
    <col min="9" max="16384" width="10.85546875" style="1"/>
  </cols>
  <sheetData>
    <row r="1" spans="1:10" ht="13.5" thickBot="1"/>
    <row r="2" spans="1:10" ht="39" thickBot="1">
      <c r="A2" s="133" t="s">
        <v>436</v>
      </c>
      <c r="B2" s="134"/>
      <c r="C2" s="134"/>
      <c r="D2" s="132" t="s">
        <v>437</v>
      </c>
      <c r="E2" s="41" t="s">
        <v>389</v>
      </c>
      <c r="F2" s="25" t="s">
        <v>391</v>
      </c>
      <c r="G2" s="43" t="s">
        <v>555</v>
      </c>
      <c r="H2" s="42" t="s">
        <v>390</v>
      </c>
    </row>
    <row r="3" spans="1:10">
      <c r="D3" s="58"/>
    </row>
    <row r="4" spans="1:10">
      <c r="D4" s="95" t="s">
        <v>370</v>
      </c>
    </row>
    <row r="5" spans="1:10" ht="25.5">
      <c r="A5" s="8"/>
      <c r="C5" s="1"/>
      <c r="D5" s="95" t="s">
        <v>395</v>
      </c>
      <c r="F5" s="1"/>
      <c r="G5" s="1"/>
      <c r="H5" s="1"/>
    </row>
    <row r="6" spans="1:10">
      <c r="A6" s="10" t="s">
        <v>371</v>
      </c>
      <c r="B6" s="6" t="s">
        <v>371</v>
      </c>
      <c r="D6" s="58"/>
      <c r="F6" s="12" t="s">
        <v>373</v>
      </c>
    </row>
    <row r="7" spans="1:10" ht="26.25" customHeight="1">
      <c r="A7" s="10" t="s">
        <v>436</v>
      </c>
      <c r="B7" s="6">
        <v>1</v>
      </c>
      <c r="D7" s="98" t="s">
        <v>438</v>
      </c>
      <c r="E7" s="46" t="s">
        <v>377</v>
      </c>
      <c r="F7" s="12">
        <v>344.1</v>
      </c>
      <c r="H7" s="4" t="str">
        <f>IF(F7*G7=0," ",F7*G7)</f>
        <v xml:space="preserve"> </v>
      </c>
    </row>
    <row r="8" spans="1:10">
      <c r="A8" s="10"/>
      <c r="B8" s="6"/>
      <c r="D8" s="88"/>
    </row>
    <row r="9" spans="1:10" ht="26.85" customHeight="1">
      <c r="A9" s="10" t="s">
        <v>439</v>
      </c>
      <c r="B9" s="6">
        <v>2</v>
      </c>
      <c r="C9" s="1"/>
      <c r="D9" s="47" t="s">
        <v>440</v>
      </c>
      <c r="E9" s="46" t="s">
        <v>377</v>
      </c>
      <c r="F9" s="12">
        <v>344.1</v>
      </c>
      <c r="H9" s="4" t="str">
        <f>IF(F9*G9=0," ",F9*G9)</f>
        <v xml:space="preserve"> </v>
      </c>
    </row>
    <row r="10" spans="1:10">
      <c r="A10" s="10"/>
      <c r="B10" s="6"/>
      <c r="C10" s="1"/>
      <c r="D10" s="11"/>
      <c r="J10" s="4"/>
    </row>
    <row r="11" spans="1:10">
      <c r="A11" s="55"/>
      <c r="B11" s="56"/>
      <c r="C11" s="1"/>
      <c r="D11" s="11"/>
      <c r="E11" s="46"/>
      <c r="F11" s="12"/>
    </row>
    <row r="12" spans="1:10">
      <c r="A12" s="55"/>
      <c r="B12" s="56"/>
      <c r="C12" s="1"/>
      <c r="D12" s="11"/>
      <c r="F12" s="1"/>
    </row>
    <row r="13" spans="1:10" ht="13.5" thickBot="1">
      <c r="A13" s="10"/>
      <c r="B13" s="6"/>
      <c r="D13" s="88"/>
      <c r="E13" s="46"/>
      <c r="F13" s="12"/>
    </row>
    <row r="14" spans="1:10" s="15" customFormat="1" ht="22.7" customHeight="1">
      <c r="A14" s="135" t="s">
        <v>436</v>
      </c>
      <c r="B14" s="93"/>
      <c r="C14" s="34"/>
      <c r="D14" s="93" t="s">
        <v>441</v>
      </c>
      <c r="E14" s="34"/>
      <c r="F14" s="74"/>
      <c r="G14" s="74"/>
      <c r="H14" s="74" t="str">
        <f>IF(SUM(H7:H11)=0,"",SUM(H7:H11))</f>
        <v/>
      </c>
    </row>
    <row r="56" spans="4:4">
      <c r="D56" s="48"/>
    </row>
  </sheetData>
  <phoneticPr fontId="62" type="noConversion"/>
  <pageMargins left="0.6692913385826772" right="0.31496062992125984" top="0.74803149606299213" bottom="0.74803149606299213" header="0.31496062992125984" footer="0.31496062992125984"/>
  <pageSetup paperSize="9" orientation="portrait" r:id="rId1"/>
  <headerFooter>
    <oddHeader>&amp;C&amp;"-,Bold"&amp;12TROŠKOVNIK
OŠ Mladost Lekenik-područna škola Letovanić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view="pageLayout" zoomScale="70" zoomScalePageLayoutView="70" workbookViewId="0">
      <selection activeCell="G2" sqref="G2"/>
    </sheetView>
  </sheetViews>
  <sheetFormatPr defaultColWidth="10.85546875" defaultRowHeight="12.75"/>
  <cols>
    <col min="1" max="1" width="4.28515625" style="46" customWidth="1"/>
    <col min="2" max="2" width="3.42578125" style="1" customWidth="1"/>
    <col min="3" max="3" width="2.7109375" style="2" customWidth="1"/>
    <col min="4" max="4" width="41.140625" style="1" customWidth="1"/>
    <col min="5" max="5" width="6" style="1" customWidth="1"/>
    <col min="6" max="7" width="10" style="4" customWidth="1"/>
    <col min="8" max="8" width="12.28515625" style="4" customWidth="1"/>
    <col min="9" max="16384" width="10.85546875" style="1"/>
  </cols>
  <sheetData>
    <row r="1" spans="1:10" ht="13.5" thickBot="1"/>
    <row r="2" spans="1:10" ht="39" thickBot="1">
      <c r="A2" s="133" t="s">
        <v>442</v>
      </c>
      <c r="B2" s="134"/>
      <c r="C2" s="134"/>
      <c r="D2" s="132" t="s">
        <v>443</v>
      </c>
      <c r="E2" s="41" t="s">
        <v>389</v>
      </c>
      <c r="F2" s="25" t="s">
        <v>391</v>
      </c>
      <c r="G2" s="43" t="s">
        <v>555</v>
      </c>
      <c r="H2" s="42" t="s">
        <v>390</v>
      </c>
    </row>
    <row r="3" spans="1:10">
      <c r="D3" s="58"/>
    </row>
    <row r="4" spans="1:10">
      <c r="D4" s="95" t="s">
        <v>370</v>
      </c>
    </row>
    <row r="5" spans="1:10" ht="25.5">
      <c r="A5" s="8"/>
      <c r="C5" s="1"/>
      <c r="D5" s="95" t="s">
        <v>395</v>
      </c>
      <c r="F5" s="1"/>
      <c r="G5" s="1"/>
      <c r="H5" s="1"/>
    </row>
    <row r="6" spans="1:10">
      <c r="A6" s="10" t="s">
        <v>371</v>
      </c>
      <c r="B6" s="6" t="s">
        <v>371</v>
      </c>
      <c r="D6" s="58"/>
      <c r="F6" s="12" t="s">
        <v>373</v>
      </c>
    </row>
    <row r="7" spans="1:10">
      <c r="A7" s="10"/>
      <c r="B7" s="6"/>
      <c r="D7" s="88"/>
      <c r="E7" s="46"/>
      <c r="F7" s="12"/>
    </row>
    <row r="8" spans="1:10" ht="13.5" customHeight="1">
      <c r="A8" s="55"/>
      <c r="B8" s="56"/>
      <c r="C8" s="1"/>
      <c r="D8" s="67"/>
      <c r="E8" s="46"/>
      <c r="F8" s="12"/>
    </row>
    <row r="9" spans="1:10" ht="62.25" customHeight="1">
      <c r="A9" s="10" t="s">
        <v>442</v>
      </c>
      <c r="B9" s="6">
        <v>1</v>
      </c>
      <c r="C9" s="1"/>
      <c r="D9" s="11" t="s">
        <v>444</v>
      </c>
      <c r="E9" s="46" t="s">
        <v>445</v>
      </c>
      <c r="F9" s="12">
        <v>62</v>
      </c>
      <c r="H9" s="4" t="str">
        <f>IF(F9*G9=0," ",F9*G9)</f>
        <v xml:space="preserve"> </v>
      </c>
      <c r="J9" s="4"/>
    </row>
    <row r="10" spans="1:10" ht="13.5" customHeight="1">
      <c r="A10" s="55"/>
      <c r="B10" s="56"/>
      <c r="C10" s="1"/>
      <c r="D10" s="11"/>
    </row>
    <row r="11" spans="1:10" ht="13.5" customHeight="1">
      <c r="A11" s="55"/>
      <c r="B11" s="56"/>
      <c r="C11" s="1"/>
      <c r="D11" s="11"/>
      <c r="E11" s="46"/>
      <c r="F11" s="12"/>
    </row>
    <row r="12" spans="1:10" ht="51" customHeight="1">
      <c r="A12" s="10" t="s">
        <v>446</v>
      </c>
      <c r="B12" s="6">
        <v>2</v>
      </c>
      <c r="C12" s="1"/>
      <c r="D12" s="11" t="s">
        <v>447</v>
      </c>
      <c r="E12" s="46" t="s">
        <v>445</v>
      </c>
      <c r="F12" s="12">
        <v>52.8</v>
      </c>
      <c r="H12" s="4" t="str">
        <f>IF(F12*G12=0," ",F12*G12)</f>
        <v xml:space="preserve"> </v>
      </c>
    </row>
    <row r="13" spans="1:10" ht="13.5" customHeight="1">
      <c r="A13" s="55"/>
      <c r="B13" s="56"/>
      <c r="C13" s="1"/>
      <c r="D13" s="11"/>
      <c r="E13" s="46"/>
      <c r="F13" s="12"/>
    </row>
    <row r="14" spans="1:10" ht="13.5" thickBot="1">
      <c r="A14" s="10"/>
      <c r="B14" s="6"/>
      <c r="D14" s="88"/>
      <c r="E14" s="46"/>
      <c r="F14" s="12"/>
    </row>
    <row r="15" spans="1:10" s="15" customFormat="1" ht="22.7" customHeight="1">
      <c r="A15" s="135" t="s">
        <v>442</v>
      </c>
      <c r="B15" s="93"/>
      <c r="C15" s="34"/>
      <c r="D15" s="93" t="s">
        <v>448</v>
      </c>
      <c r="E15" s="34"/>
      <c r="F15" s="74"/>
      <c r="G15" s="74"/>
      <c r="H15" s="74" t="str">
        <f>IF(SUM(H8:H12)=0,"",SUM(H8:H12))</f>
        <v/>
      </c>
    </row>
  </sheetData>
  <phoneticPr fontId="62" type="noConversion"/>
  <pageMargins left="0.6692913385826772" right="0.31496062992125984" top="0.74803149606299213" bottom="0.74803149606299213" header="0.31496062992125984" footer="0.31496062992125984"/>
  <pageSetup paperSize="9" orientation="portrait" r:id="rId1"/>
  <headerFooter>
    <oddHeader>&amp;C&amp;"-,Bold"&amp;12TROŠKOVNIK
OŠ Mladost Lekenik-područna škola Letovanić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11</vt:i4>
      </vt:variant>
    </vt:vector>
  </HeadingPairs>
  <TitlesOfParts>
    <vt:vector size="32" baseType="lpstr">
      <vt:lpstr>PRIPREMNI</vt:lpstr>
      <vt:lpstr>BETONSKI </vt:lpstr>
      <vt:lpstr>ZIDARSKI </vt:lpstr>
      <vt:lpstr>IZOLATERSKI</vt:lpstr>
      <vt:lpstr>ESTRISI</vt:lpstr>
      <vt:lpstr>FASADERSKI</vt:lpstr>
      <vt:lpstr>TESARSKI</vt:lpstr>
      <vt:lpstr>KROVOPOKRIVAČKI</vt:lpstr>
      <vt:lpstr>LIMARSKI</vt:lpstr>
      <vt:lpstr>ZAVRŠNI</vt:lpstr>
      <vt:lpstr>REKAPITULACIJA GR</vt:lpstr>
      <vt:lpstr>GRIJANJE</vt:lpstr>
      <vt:lpstr>NASLOV</vt:lpstr>
      <vt:lpstr>NAPOMENA</vt:lpstr>
      <vt:lpstr>DEMONTAŽA</vt:lpstr>
      <vt:lpstr>ELEKTRORADOVVI</vt:lpstr>
      <vt:lpstr>EK_INSTALACIJA</vt:lpstr>
      <vt:lpstr>GROMOBRN</vt:lpstr>
      <vt:lpstr>ISPITIVANJE</vt:lpstr>
      <vt:lpstr>REKAPITULACIJA ELR</vt:lpstr>
      <vt:lpstr>UKUPNA REKAPITULACIJA</vt:lpstr>
      <vt:lpstr>DEMONTAŽA!Print_Area</vt:lpstr>
      <vt:lpstr>EK_INSTALACIJA!Print_Area</vt:lpstr>
      <vt:lpstr>ELEKTRORADOVVI!Print_Area</vt:lpstr>
      <vt:lpstr>GRIJANJE!Print_Area</vt:lpstr>
      <vt:lpstr>GROMOBRN!Print_Area</vt:lpstr>
      <vt:lpstr>ISPITIVANJE!Print_Area</vt:lpstr>
      <vt:lpstr>NAPOMENA!Print_Area</vt:lpstr>
      <vt:lpstr>NASLOV!Print_Area</vt:lpstr>
      <vt:lpstr>'REKAPITULACIJA ELR'!Print_Area</vt:lpstr>
      <vt:lpstr>'UKUPNA REKAPITULACIJA'!Print_Area</vt:lpstr>
      <vt:lpstr>GRIJANJE!Print_Titles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ZDRAVKO</dc:creator>
  <cp:lastModifiedBy>Korisnik</cp:lastModifiedBy>
  <cp:lastPrinted>2022-08-23T11:17:01Z</cp:lastPrinted>
  <dcterms:created xsi:type="dcterms:W3CDTF">2022-07-24T09:44:10Z</dcterms:created>
  <dcterms:modified xsi:type="dcterms:W3CDTF">2022-08-25T07:08:51Z</dcterms:modified>
</cp:coreProperties>
</file>